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Liesma.Jankovska\Desktop\PKC_2018_2019\"/>
    </mc:Choice>
  </mc:AlternateContent>
  <xr:revisionPtr revIDLastSave="0" documentId="8_{131EF708-79BF-438F-B0A1-D7CEB59C33CD}" xr6:coauthVersionLast="45" xr6:coauthVersionMax="45"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definedNames>
    <definedName name="_xlnm.Print_Area" localSheetId="0">Sheet1!$A$1:$H$59</definedName>
    <definedName name="_xlnm.Print_Titles" localSheetId="0">Sheet1!$12:$12</definedName>
  </definedNames>
  <calcPr calcId="191029"/>
  <customWorkbookViews>
    <customWorkbookView name="Kristīne Priede - Personal View" guid="{93C35C07-5A90-45AB-A2C2-CF98E82FB2E9}" mergeInterval="0" personalView="1" maximized="1" windowWidth="1916" windowHeight="802"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6" i="1" l="1"/>
  <c r="G43" i="1"/>
  <c r="G42" i="1"/>
  <c r="G21" i="1"/>
  <c r="G22" i="1"/>
  <c r="G23" i="1"/>
  <c r="G20" i="1"/>
  <c r="F24" i="1" l="1"/>
  <c r="G24" i="1" s="1"/>
  <c r="F23" i="1"/>
  <c r="F22" i="1"/>
  <c r="F21" i="1"/>
  <c r="F20" i="1"/>
  <c r="F42" i="1"/>
  <c r="F41" i="1"/>
  <c r="G41" i="1" s="1"/>
  <c r="F40" i="1"/>
  <c r="G40" i="1" s="1"/>
  <c r="F31" i="1"/>
  <c r="G31" i="1" s="1"/>
  <c r="F30" i="1"/>
  <c r="G30" i="1" s="1"/>
  <c r="F32" i="1" l="1"/>
  <c r="F29" i="1"/>
  <c r="G29" i="1" s="1"/>
  <c r="F15" i="1" l="1"/>
  <c r="G15" i="1" s="1"/>
  <c r="F16" i="1"/>
  <c r="G16" i="1" s="1"/>
  <c r="F17" i="1"/>
  <c r="G17" i="1" s="1"/>
  <c r="F18" i="1"/>
  <c r="G18" i="1" s="1"/>
  <c r="G32" i="1" l="1"/>
  <c r="F53" i="1" l="1"/>
  <c r="G53" i="1" s="1"/>
  <c r="E52" i="1"/>
  <c r="D52" i="1"/>
  <c r="C52" i="1"/>
  <c r="F52" i="1" l="1"/>
  <c r="G52" i="1" s="1"/>
  <c r="E47" i="1"/>
  <c r="D47" i="1"/>
  <c r="C47" i="1"/>
  <c r="F50" i="1"/>
  <c r="G50" i="1" s="1"/>
  <c r="F38" i="1"/>
  <c r="G38" i="1" s="1"/>
  <c r="F39" i="1"/>
  <c r="G39" i="1" s="1"/>
  <c r="F37" i="1" l="1"/>
  <c r="F48" i="1" l="1"/>
  <c r="G48" i="1" s="1"/>
  <c r="F49" i="1"/>
  <c r="G49" i="1" s="1"/>
  <c r="F51" i="1"/>
  <c r="G51" i="1" s="1"/>
  <c r="F43" i="1"/>
  <c r="F13" i="1"/>
  <c r="F28" i="1" l="1"/>
  <c r="G28" i="1" s="1"/>
  <c r="F47" i="1"/>
  <c r="G47" i="1" s="1"/>
  <c r="F46" i="1"/>
  <c r="F45" i="1"/>
  <c r="G45" i="1" s="1"/>
  <c r="F44" i="1"/>
  <c r="G44" i="1" s="1"/>
  <c r="G37" i="1"/>
  <c r="F36" i="1"/>
  <c r="G36" i="1" s="1"/>
  <c r="G13" i="1"/>
</calcChain>
</file>

<file path=xl/sharedStrings.xml><?xml version="1.0" encoding="utf-8"?>
<sst xmlns="http://schemas.openxmlformats.org/spreadsheetml/2006/main" count="107" uniqueCount="86">
  <si>
    <t>Finanšu mērķi</t>
  </si>
  <si>
    <t>Rādītāji</t>
  </si>
  <si>
    <t>Finanšu rādītāji</t>
  </si>
  <si>
    <t>Nefinanšu mērķi</t>
  </si>
  <si>
    <t>Novirze  no plānotā, %</t>
  </si>
  <si>
    <t>Valdes skaidrojums par novirzēm</t>
  </si>
  <si>
    <t>Mērķis</t>
  </si>
  <si>
    <t>Informācija par kapitālsabiedrības darbības rezultātiem</t>
  </si>
  <si>
    <t>Kapitālsabiedrības nosaukums:</t>
  </si>
  <si>
    <t>Novirze  no plānotā</t>
  </si>
  <si>
    <t>Pārskata gads:</t>
  </si>
  <si>
    <t>Ar Ministru kabineta lēmumu atstātās peļņas daļas izlietojums kopā, EUR</t>
  </si>
  <si>
    <t>Pielikums</t>
  </si>
  <si>
    <t>Ministru kabineta</t>
  </si>
  <si>
    <t>2016. gada 9. februāra</t>
  </si>
  <si>
    <t>noteikumiem Nr.  95</t>
  </si>
  <si>
    <t>VSIA "Slimnīca "Ģintermuiža""</t>
  </si>
  <si>
    <t>2018.gada faktiskā izpilde</t>
  </si>
  <si>
    <t>Kopējais stacionāro gultu skaits</t>
  </si>
  <si>
    <t>Iestādē strādājošo ārstniecības personu vecuma grupā 25-40 gadiem īpatsvars no kopējā iestādē strādājošo ārstniecības personu skaita, %</t>
  </si>
  <si>
    <t>Vidējais ārstēšanas ilgums  stacionārā,dienas</t>
  </si>
  <si>
    <t>Gultu noslodze, %</t>
  </si>
  <si>
    <t>Pacientu ar šizofrēniju, šizotipiskiem traucējumiem vai murgiem, kuriem bija nepieciešama  neatliekama atkārtota stacionēšana 30 dienu laikā tajā pašā stacionārajā ārstniecības iestādē, skaits</t>
  </si>
  <si>
    <t>Peļņa, EUR</t>
  </si>
  <si>
    <t>Kopējās likviditātes koeficients</t>
  </si>
  <si>
    <t>Praktizējošo ārstu (bez zobārstiem un rezidentiem) un praktizējošo māsu  skaita attiecība</t>
  </si>
  <si>
    <t>Dabasgāzes apkures katla iegāde, lai nodrošinātu nepārtrauktu veselības aprūpes pakalpojumu sniegšanu, EUR</t>
  </si>
  <si>
    <t>Sagatavotājs: L.Jankovska</t>
  </si>
  <si>
    <t>Tālrunis:63007500</t>
  </si>
  <si>
    <t>E-pasts: liesma@gintermuiza.lv</t>
  </si>
  <si>
    <t xml:space="preserve">Sagatavošanas datums: </t>
  </si>
  <si>
    <t>2019.gada plāns</t>
  </si>
  <si>
    <t>2019.gada faktiskā izpilde</t>
  </si>
  <si>
    <t>38/106</t>
  </si>
  <si>
    <t>38/115</t>
  </si>
  <si>
    <t>Uz mājām izrakstītie pacientu, kuri atkārtoti hospitalizēti tajā pašā vai nākamajā dienā (neieskaitot pacientus, kuriem nākamā hospitalizācija ir aprūpe vai rehabilitācija), skaits un īptasvars%</t>
  </si>
  <si>
    <t>34/1%</t>
  </si>
  <si>
    <t>35/1%</t>
  </si>
  <si>
    <t xml:space="preserve">Ārstniecības personu īpatsvars, kas attiecīgajā periodā veic virsstundu darbu, no kopējā iestādē strādājošo ārstniecības personu skaita %: </t>
  </si>
  <si>
    <t>Vidējais nostrādāto virsstundu skaits  uz vienu ārstniecības personu, kas attiecīgajā periodā veic virsstundu darbu, gadā:</t>
  </si>
  <si>
    <t>ārsti</t>
  </si>
  <si>
    <t>māsas</t>
  </si>
  <si>
    <t>Letalitāte stacionārā, %</t>
  </si>
  <si>
    <t>0,9</t>
  </si>
  <si>
    <t>4,84</t>
  </si>
  <si>
    <t>18,55</t>
  </si>
  <si>
    <t>95</t>
  </si>
  <si>
    <t>118</t>
  </si>
  <si>
    <t>0</t>
  </si>
  <si>
    <t>Pamatdarbības neto naudas plūsma, EUR</t>
  </si>
  <si>
    <t>Kapitāla struktūra (saistības pret pašu kapitālu), %</t>
  </si>
  <si>
    <t>Investīciju plāna izpilde, euro</t>
  </si>
  <si>
    <t>Neto apgrozījums, EUR</t>
  </si>
  <si>
    <t>Bruto peļņa vai zaudējumi, EUR</t>
  </si>
  <si>
    <t>Peļņa pirms procentu maksājumiem, nodokļiem, nolietojuma un amortizācijas atskaitījumiem (EBITDA), EUR</t>
  </si>
  <si>
    <t>Pašu kapitāls, EUR</t>
  </si>
  <si>
    <t>Pamatkapitāls, EUR</t>
  </si>
  <si>
    <t>Bruto peļņas rentabilitātes rādītājs,%</t>
  </si>
  <si>
    <t>Neto peļņas rentabilitātes rādītājs,%</t>
  </si>
  <si>
    <t>Pašu kapitāla atdeve (ROE), %</t>
  </si>
  <si>
    <t>Saistību īpatsvars bilancē, %</t>
  </si>
  <si>
    <t>Kopējā naudas plūsma, EUR</t>
  </si>
  <si>
    <t>Valsts budžetā iemaksātās dividendes pārskata periodā, EUR</t>
  </si>
  <si>
    <r>
      <t>No valsts un pašvaldību budžeta tieši vai netieši saņemtā finansējuma izlietojums (dotācijas, maksa par pakalpojumiem un citi finanšu līdzekļi) kopā, EUR,</t>
    </r>
    <r>
      <rPr>
        <u/>
        <sz val="9"/>
        <color theme="1"/>
        <rFont val="Calibri"/>
        <family val="2"/>
        <charset val="186"/>
        <scheme val="minor"/>
      </rPr>
      <t xml:space="preserve"> tajā skaitā</t>
    </r>
  </si>
  <si>
    <t>ieņēmumi no valsts apmaksātiem veselības aprūpes pakalpojumiem, EUR</t>
  </si>
  <si>
    <t xml:space="preserve"> ieņēmumi pamatkapitāla palielināšanai VGA aizdevuma atmaksai, EUR</t>
  </si>
  <si>
    <t>ieņēmumi no valsts apmaksātiem sociālās aprūpes un sociālās rehabilitācijas pakalpojumiem, EUR</t>
  </si>
  <si>
    <t>ieņēmumi par  rezidentu apmācību, EUR</t>
  </si>
  <si>
    <t>38/105</t>
  </si>
  <si>
    <t>0/-10</t>
  </si>
  <si>
    <t>0/9%</t>
  </si>
  <si>
    <t>36/1%</t>
  </si>
  <si>
    <t>1/0</t>
  </si>
  <si>
    <t>Kapitālsabiedrībā 2019.gadā pieaug vecuma grupā 25-40 nodarbināto skaits: rezidentu skaits- 3 RSU rezidenti un 2 LU rezidenti, kā arī darbu uzsāk 4 funkcionālie speciālisti. 2019.gadā no darba  atbrīvojās vairāki gados vecāki darbinieki: 1 ārsts; 5 māsas, 3 pārējie darbinieki un 5  amata vietas likvidētas</t>
  </si>
  <si>
    <t>2019.gadā samazinās ilgstoši ārstējamo pacientu īpatsvars kopējā ārstēto pacientu skaitā psihiatrijā (2018.gadā - 148,8 dienas, 2019.gadā - 88,3 dienas), kā arī samazinās vidējais ārstēšanas ilgums bērniem ( 2018.g. 18,8 dienas, 2019.gadā 16,5 dienas)</t>
  </si>
  <si>
    <t>2019.gadā, salīdzinot ar 2018.gadu, letalitāte būtiski samazinājusies geriatrijas nodaļā (2018.gadā miruši 28 pacienti, 2019.gadā - 12 pacienti).</t>
  </si>
  <si>
    <t xml:space="preserve">2019.gada finanšu rādītājus būtiski ietekmē izdevumi  darba samaksai un saistoši izdevumi darba devēja VSAOI, sasniedzot 80% no kopējiem izdevumiem. Tomēr faktiskā algas fonda izpilde, salīdzinot ar plānoto, ir mazāka, jo darbiniekiem ir ilgstoša darba nespēja (B DNL).Darba nespēja kopā gadā B DNL 34196.4 h, t.sk. ārsti-1537h, māsas-4059 h, māsu palīgi -4502h. </t>
  </si>
  <si>
    <t>Kopējās likviditātes rādītāju ietekmē naudas līdzekļu atlikums uz pārskata perioda beigām (plāns 1 035 694 euro, faktiski 1 434 757 euro)</t>
  </si>
  <si>
    <t>Saistības pret pašu kapitālu ietekmē pārskat perioda faktiskās peļņas apmērs, kas ir pašu kapitāla sastāvdaļa</t>
  </si>
  <si>
    <t>Papildus plānotajam 2019.gadā iegādāts aprīkojums pacientu aprūpei (funkcionālās gultas, guļrati), kā arī datori un balss ierakstīšanas iekārta pakalpojuma kvalitātes pilnveidošanas un kontroles nodrošināšanai</t>
  </si>
  <si>
    <t>Rādītāju būtiski ietekmē 2019.gada faktiskās peļņas apmērs, salīdzinot ar plānoto un 2018.gadu</t>
  </si>
  <si>
    <t>Pašu kapitālu ietekmē pārskat perioda faktiskās peļņas apmērs, kas ir pašu kapitāla sastāvdaļa</t>
  </si>
  <si>
    <t>Rādītājs saistīts ar bruto peļņas apmēru</t>
  </si>
  <si>
    <t>Rādītājs saistīts ar pamatdarbības neto naudas plūsmu</t>
  </si>
  <si>
    <t>ieņēmumi pieaug atbilstoši rezidentu skaitam kapitālsabiedrībā (no 2019.gada decembra +1 LU rezidents, no 10,2019, +3 RSU rezidenti)</t>
  </si>
  <si>
    <t>Kapitālsabiedrībā rādītājs tiek monitorēts, analizējot katru gadījumu: 39 no visiem gadījumiem pacientu atvedusi NMPD brigāde, 20 gadījumos pacients ir SAC klients, 45 gadījumos pacients pēc izrakstīšanās no satcionāra nav lietojis medikamentus vai lietojis pēc saviem ieskatiem, neregulāri. Liela nozīme psihiatrijas pacientu ārpusslimnīcas aprūpē ir tam, vai pacients dzīvo ģimenē vai dzīvo viens - tas ietekmē gan psihiatriskās saslimšanas medikamentu lietošanu, gan vispārējā veselības stāvokļa saglabāšanu.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</si>
</sst>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charset val="186"/>
      <scheme val="minor"/>
    </font>
    <font>
      <sz val="11"/>
      <color theme="1"/>
      <name val="Calibri"/>
      <family val="2"/>
      <scheme val="minor"/>
    </font>
    <font>
      <b/>
      <sz val="11"/>
      <color theme="1"/>
      <name val="Calibri"/>
      <family val="2"/>
      <charset val="186"/>
      <scheme val="minor"/>
    </font>
    <font>
      <b/>
      <sz val="14"/>
      <color theme="1"/>
      <name val="Calibri"/>
      <family val="2"/>
      <charset val="186"/>
      <scheme val="minor"/>
    </font>
    <font>
      <b/>
      <sz val="12"/>
      <color theme="1"/>
      <name val="Calibri"/>
      <family val="2"/>
      <charset val="186"/>
      <scheme val="minor"/>
    </font>
    <font>
      <sz val="10"/>
      <name val="Calibri"/>
      <family val="2"/>
      <charset val="186"/>
      <scheme val="minor"/>
    </font>
    <font>
      <sz val="9"/>
      <color theme="1"/>
      <name val="Calibri"/>
      <family val="2"/>
      <charset val="186"/>
      <scheme val="minor"/>
    </font>
    <font>
      <sz val="10"/>
      <color theme="1"/>
      <name val="Calibri"/>
      <family val="2"/>
      <charset val="186"/>
      <scheme val="minor"/>
    </font>
    <font>
      <b/>
      <sz val="10"/>
      <color theme="1"/>
      <name val="Calibri"/>
      <family val="2"/>
      <charset val="186"/>
      <scheme val="minor"/>
    </font>
    <font>
      <i/>
      <sz val="8"/>
      <color rgb="FF000000"/>
      <name val="Calibri"/>
      <family val="2"/>
      <charset val="186"/>
      <scheme val="minor"/>
    </font>
    <font>
      <sz val="9"/>
      <name val="Calibri"/>
      <family val="2"/>
      <charset val="186"/>
      <scheme val="minor"/>
    </font>
    <font>
      <u/>
      <sz val="9"/>
      <color theme="1"/>
      <name val="Calibri"/>
      <family val="2"/>
      <charset val="186"/>
      <scheme val="minor"/>
    </font>
    <font>
      <sz val="10"/>
      <name val="Arial"/>
      <family val="2"/>
      <charset val="186"/>
    </font>
    <font>
      <sz val="9"/>
      <color rgb="FF000000"/>
      <name val="Calibri"/>
      <family val="2"/>
      <charset val="186"/>
      <scheme val="minor"/>
    </font>
    <font>
      <i/>
      <sz val="9"/>
      <name val="Calibri"/>
      <family val="2"/>
      <charset val="186"/>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9" fontId="2" fillId="0" borderId="0" applyFont="0" applyFill="0" applyBorder="0" applyAlignment="0" applyProtection="0"/>
    <xf numFmtId="0" fontId="13" fillId="0" borderId="0"/>
  </cellStyleXfs>
  <cellXfs count="63">
    <xf numFmtId="0" fontId="0" fillId="0" borderId="0" xfId="0"/>
    <xf numFmtId="0" fontId="1" fillId="0" borderId="0" xfId="0" applyFont="1"/>
    <xf numFmtId="0" fontId="3" fillId="0" borderId="0" xfId="0" applyFont="1" applyAlignment="1">
      <alignment horizontal="center" wrapText="1"/>
    </xf>
    <xf numFmtId="0" fontId="1" fillId="0" borderId="0" xfId="0" applyFont="1" applyAlignment="1">
      <alignment horizontal="right"/>
    </xf>
    <xf numFmtId="0" fontId="7" fillId="2" borderId="1" xfId="0" applyFont="1" applyFill="1" applyBorder="1" applyAlignment="1">
      <alignment horizontal="center" vertical="center" wrapText="1"/>
    </xf>
    <xf numFmtId="0" fontId="1" fillId="0" borderId="0" xfId="0" applyFont="1" applyAlignment="1">
      <alignment horizontal="center" vertical="center"/>
    </xf>
    <xf numFmtId="0" fontId="8" fillId="0" borderId="0" xfId="0" applyFont="1" applyAlignment="1">
      <alignment vertical="center" wrapText="1"/>
    </xf>
    <xf numFmtId="0" fontId="8" fillId="0" borderId="0" xfId="0" applyFont="1"/>
    <xf numFmtId="0" fontId="10" fillId="0" borderId="0" xfId="0" applyFont="1" applyAlignment="1">
      <alignment horizontal="right" vertical="center"/>
    </xf>
    <xf numFmtId="4" fontId="7" fillId="0" borderId="1" xfId="0" applyNumberFormat="1" applyFont="1" applyBorder="1" applyAlignment="1">
      <alignment vertical="center" wrapText="1"/>
    </xf>
    <xf numFmtId="0" fontId="7" fillId="0" borderId="0" xfId="0" applyFont="1"/>
    <xf numFmtId="0" fontId="11" fillId="0" borderId="1" xfId="0" applyFont="1" applyBorder="1" applyAlignment="1">
      <alignment horizontal="left" vertical="center" wrapText="1"/>
    </xf>
    <xf numFmtId="0" fontId="1" fillId="0" borderId="0" xfId="0" applyFont="1" applyAlignment="1">
      <alignment horizontal="center"/>
    </xf>
    <xf numFmtId="3" fontId="11" fillId="2" borderId="2" xfId="0" applyNumberFormat="1"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3"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0" fontId="11" fillId="2"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4" fontId="7" fillId="2" borderId="2"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4"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3" fontId="7" fillId="2" borderId="2"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3" fontId="7" fillId="0" borderId="1" xfId="0" applyNumberFormat="1" applyFont="1" applyBorder="1" applyAlignment="1">
      <alignment horizontal="center" vertical="center" wrapText="1"/>
    </xf>
    <xf numFmtId="0" fontId="3" fillId="0" borderId="0" xfId="0" applyFont="1" applyAlignment="1">
      <alignment horizontal="center" wrapText="1"/>
    </xf>
    <xf numFmtId="49" fontId="11" fillId="2" borderId="2"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0" borderId="2" xfId="0" applyFont="1" applyBorder="1" applyAlignment="1">
      <alignment horizontal="left" vertical="center" wrapText="1"/>
    </xf>
    <xf numFmtId="0" fontId="15" fillId="0" borderId="2" xfId="0" applyFont="1" applyBorder="1" applyAlignment="1">
      <alignment horizontal="left" vertical="center" wrapText="1"/>
    </xf>
    <xf numFmtId="49" fontId="11" fillId="0" borderId="1" xfId="0" applyNumberFormat="1" applyFont="1" applyBorder="1" applyAlignment="1">
      <alignment horizontal="center" vertical="center" wrapText="1"/>
    </xf>
    <xf numFmtId="9" fontId="11" fillId="0" borderId="1" xfId="1" applyFont="1" applyBorder="1" applyAlignment="1">
      <alignment horizontal="center" vertical="center" wrapText="1"/>
    </xf>
    <xf numFmtId="9" fontId="7" fillId="0" borderId="1" xfId="1" applyFont="1" applyBorder="1" applyAlignment="1">
      <alignment horizontal="center" vertical="center" wrapText="1"/>
    </xf>
    <xf numFmtId="49" fontId="11" fillId="0" borderId="1" xfId="1" applyNumberFormat="1" applyFont="1" applyBorder="1" applyAlignment="1">
      <alignment horizontal="center" vertical="center" wrapText="1"/>
    </xf>
    <xf numFmtId="0" fontId="11" fillId="0" borderId="1" xfId="1" applyNumberFormat="1" applyFont="1" applyBorder="1" applyAlignment="1">
      <alignment horizontal="center" vertical="center" wrapText="1"/>
    </xf>
    <xf numFmtId="4" fontId="7" fillId="3" borderId="1" xfId="0" applyNumberFormat="1" applyFont="1" applyFill="1" applyBorder="1" applyAlignment="1">
      <alignment horizontal="center" vertical="center" wrapText="1"/>
    </xf>
    <xf numFmtId="3" fontId="7" fillId="3" borderId="1" xfId="0" applyNumberFormat="1" applyFont="1" applyFill="1" applyBorder="1" applyAlignment="1">
      <alignment horizontal="center" vertical="center" wrapText="1"/>
    </xf>
    <xf numFmtId="2" fontId="7" fillId="0" borderId="1" xfId="0" applyNumberFormat="1" applyFont="1" applyBorder="1" applyAlignment="1">
      <alignment horizontal="center" vertical="center" wrapText="1"/>
    </xf>
    <xf numFmtId="14" fontId="8" fillId="0" borderId="0" xfId="0" applyNumberFormat="1" applyFont="1"/>
    <xf numFmtId="0" fontId="7" fillId="0" borderId="3" xfId="0" applyFont="1" applyBorder="1" applyAlignment="1">
      <alignment horizontal="right" vertical="center" wrapText="1" indent="1"/>
    </xf>
    <xf numFmtId="0" fontId="7" fillId="0" borderId="2" xfId="0" applyFont="1" applyBorder="1" applyAlignment="1">
      <alignment horizontal="right" vertical="center" wrapText="1" indent="1"/>
    </xf>
    <xf numFmtId="0" fontId="7" fillId="0" borderId="3"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horizontal="left" vertical="center" wrapText="1" indent="1"/>
    </xf>
    <xf numFmtId="0" fontId="7" fillId="0" borderId="2" xfId="0" applyFont="1" applyBorder="1" applyAlignment="1">
      <alignment horizontal="left" vertical="center" wrapText="1" indent="1"/>
    </xf>
    <xf numFmtId="0" fontId="11" fillId="0" borderId="3" xfId="0" applyFont="1" applyBorder="1" applyAlignment="1">
      <alignment vertical="center" wrapText="1"/>
    </xf>
    <xf numFmtId="0" fontId="11" fillId="0" borderId="2" xfId="0" applyFont="1" applyBorder="1" applyAlignment="1">
      <alignment vertical="center" wrapText="1"/>
    </xf>
    <xf numFmtId="0" fontId="7" fillId="0" borderId="1" xfId="0" applyFont="1" applyBorder="1" applyAlignment="1">
      <alignment wrapText="1"/>
    </xf>
    <xf numFmtId="0" fontId="7" fillId="0" borderId="6" xfId="0" applyFont="1" applyBorder="1" applyAlignment="1">
      <alignment wrapText="1"/>
    </xf>
    <xf numFmtId="0" fontId="7" fillId="0" borderId="2" xfId="0" applyFont="1" applyBorder="1" applyAlignment="1">
      <alignment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1" fillId="0" borderId="3" xfId="0" applyFont="1" applyBorder="1" applyAlignment="1">
      <alignment horizontal="left" vertical="center" wrapText="1"/>
    </xf>
    <xf numFmtId="0" fontId="11" fillId="0" borderId="2" xfId="0" applyFont="1" applyBorder="1" applyAlignment="1">
      <alignment horizontal="left" vertical="center" wrapText="1"/>
    </xf>
    <xf numFmtId="0" fontId="14" fillId="0" borderId="4" xfId="0" applyFont="1" applyBorder="1" applyAlignment="1">
      <alignment wrapText="1"/>
    </xf>
    <xf numFmtId="0" fontId="14" fillId="0" borderId="5" xfId="0" applyFont="1" applyBorder="1" applyAlignment="1">
      <alignment wrapText="1"/>
    </xf>
    <xf numFmtId="0" fontId="3" fillId="0" borderId="0" xfId="0" applyFont="1" applyAlignment="1">
      <alignment horizontal="center" wrapText="1"/>
    </xf>
    <xf numFmtId="0" fontId="3" fillId="0" borderId="0" xfId="0" applyFont="1" applyAlignment="1">
      <alignment horizontal="left"/>
    </xf>
    <xf numFmtId="0" fontId="4" fillId="0" borderId="0" xfId="0" applyFont="1" applyAlignment="1">
      <alignment horizontal="left" indent="1"/>
    </xf>
    <xf numFmtId="0" fontId="8" fillId="0" borderId="0" xfId="0" applyFont="1" applyAlignment="1">
      <alignment horizontal="left" vertical="center" wrapText="1"/>
    </xf>
    <xf numFmtId="0" fontId="5" fillId="2" borderId="1" xfId="0" applyFont="1" applyFill="1" applyBorder="1" applyAlignment="1">
      <alignment horizontal="center" vertical="center" wrapText="1"/>
    </xf>
    <xf numFmtId="0" fontId="9" fillId="0" borderId="1" xfId="0" applyFont="1" applyBorder="1" applyAlignment="1">
      <alignment horizontal="center" vertical="center" wrapText="1"/>
    </xf>
  </cellXfs>
  <cellStyles count="3">
    <cellStyle name="Normal 2 2 3" xfId="2" xr:uid="{750602D0-58C4-429B-AFDB-C9CF8FF8C826}"/>
    <cellStyle name="Parasts" xfId="0" builtinId="0"/>
    <cellStyle name="Procenti"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0</xdr:colOff>
      <xdr:row>56</xdr:row>
      <xdr:rowOff>70643</xdr:rowOff>
    </xdr:from>
    <xdr:ext cx="914400"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083425" y="9206706"/>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lv-LV" sz="1100"/>
        </a:p>
      </xdr:txBody>
    </xdr:sp>
    <xdr:clientData/>
  </xdr:oneCellAnchor>
  <xdr:oneCellAnchor>
    <xdr:from>
      <xdr:col>8</xdr:col>
      <xdr:colOff>0</xdr:colOff>
      <xdr:row>56</xdr:row>
      <xdr:rowOff>70643</xdr:rowOff>
    </xdr:from>
    <xdr:ext cx="914400"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7083425" y="9206706"/>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lv-LV" sz="1100"/>
        </a:p>
      </xdr:txBody>
    </xdr:sp>
    <xdr:clientData/>
  </xdr:one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9"/>
  <sheetViews>
    <sheetView tabSelected="1" topLeftCell="A13" zoomScale="110" zoomScaleNormal="110" workbookViewId="0">
      <selection activeCell="H19" sqref="H19"/>
    </sheetView>
  </sheetViews>
  <sheetFormatPr defaultRowHeight="15" x14ac:dyDescent="0.25"/>
  <cols>
    <col min="1" max="1" width="34.140625" style="1" customWidth="1"/>
    <col min="2" max="2" width="11.140625" style="1" customWidth="1"/>
    <col min="3" max="3" width="10.28515625" style="12" bestFit="1" customWidth="1"/>
    <col min="4" max="7" width="8.85546875" style="12" customWidth="1"/>
    <col min="8" max="8" width="68" style="1" customWidth="1"/>
    <col min="9" max="16384" width="9.140625" style="1"/>
  </cols>
  <sheetData>
    <row r="1" spans="1:8" x14ac:dyDescent="0.25">
      <c r="H1" s="8" t="s">
        <v>12</v>
      </c>
    </row>
    <row r="2" spans="1:8" x14ac:dyDescent="0.25">
      <c r="H2" s="8" t="s">
        <v>13</v>
      </c>
    </row>
    <row r="3" spans="1:8" x14ac:dyDescent="0.25">
      <c r="H3" s="8" t="s">
        <v>14</v>
      </c>
    </row>
    <row r="4" spans="1:8" x14ac:dyDescent="0.25">
      <c r="H4" s="8" t="s">
        <v>15</v>
      </c>
    </row>
    <row r="6" spans="1:8" ht="22.7" customHeight="1" x14ac:dyDescent="0.25">
      <c r="A6" s="57" t="s">
        <v>7</v>
      </c>
      <c r="B6" s="57"/>
      <c r="C6" s="57"/>
      <c r="D6" s="57"/>
      <c r="E6" s="57"/>
      <c r="F6" s="57"/>
      <c r="G6" s="57"/>
      <c r="H6" s="57"/>
    </row>
    <row r="7" spans="1:8" ht="14.25" customHeight="1" x14ac:dyDescent="0.25">
      <c r="A7" s="2"/>
      <c r="B7" s="26"/>
      <c r="C7" s="2"/>
      <c r="D7" s="2"/>
      <c r="E7" s="2"/>
      <c r="F7" s="2"/>
      <c r="G7" s="26"/>
      <c r="H7" s="2"/>
    </row>
    <row r="8" spans="1:8" ht="18" customHeight="1" x14ac:dyDescent="0.25">
      <c r="A8" s="3" t="s">
        <v>8</v>
      </c>
      <c r="B8" s="3"/>
      <c r="C8" s="58" t="s">
        <v>16</v>
      </c>
      <c r="D8" s="58"/>
      <c r="E8" s="58"/>
      <c r="F8" s="58"/>
      <c r="G8" s="58"/>
      <c r="H8" s="58"/>
    </row>
    <row r="9" spans="1:8" ht="18.75" x14ac:dyDescent="0.3">
      <c r="A9" s="3" t="s">
        <v>10</v>
      </c>
      <c r="B9" s="3"/>
      <c r="C9" s="59">
        <v>2019</v>
      </c>
      <c r="D9" s="59"/>
      <c r="E9" s="59"/>
      <c r="F9" s="59"/>
      <c r="G9" s="59"/>
      <c r="H9" s="59"/>
    </row>
    <row r="10" spans="1:8" ht="14.25" customHeight="1" x14ac:dyDescent="0.25"/>
    <row r="11" spans="1:8" ht="15.75" x14ac:dyDescent="0.25">
      <c r="A11" s="61" t="s">
        <v>3</v>
      </c>
      <c r="B11" s="61"/>
      <c r="C11" s="61"/>
      <c r="D11" s="61"/>
      <c r="E11" s="61"/>
      <c r="F11" s="61"/>
      <c r="G11" s="61"/>
      <c r="H11" s="61"/>
    </row>
    <row r="12" spans="1:8" s="5" customFormat="1" ht="48" x14ac:dyDescent="0.25">
      <c r="A12" s="51" t="s">
        <v>6</v>
      </c>
      <c r="B12" s="52"/>
      <c r="C12" s="4" t="s">
        <v>17</v>
      </c>
      <c r="D12" s="4" t="s">
        <v>31</v>
      </c>
      <c r="E12" s="4" t="s">
        <v>32</v>
      </c>
      <c r="F12" s="4" t="s">
        <v>9</v>
      </c>
      <c r="G12" s="4" t="s">
        <v>4</v>
      </c>
      <c r="H12" s="4" t="s">
        <v>5</v>
      </c>
    </row>
    <row r="13" spans="1:8" s="10" customFormat="1" ht="12" x14ac:dyDescent="0.2">
      <c r="A13" s="53" t="s">
        <v>18</v>
      </c>
      <c r="B13" s="54"/>
      <c r="C13" s="13">
        <v>346</v>
      </c>
      <c r="D13" s="14">
        <v>335</v>
      </c>
      <c r="E13" s="15">
        <v>334</v>
      </c>
      <c r="F13" s="15">
        <f>E13-D13</f>
        <v>-1</v>
      </c>
      <c r="G13" s="32">
        <f>F13/D13</f>
        <v>-2.9850746268656717E-3</v>
      </c>
      <c r="H13" s="9"/>
    </row>
    <row r="14" spans="1:8" s="10" customFormat="1" ht="36" customHeight="1" x14ac:dyDescent="0.2">
      <c r="A14" s="53" t="s">
        <v>25</v>
      </c>
      <c r="B14" s="54"/>
      <c r="C14" s="17" t="s">
        <v>33</v>
      </c>
      <c r="D14" s="17" t="s">
        <v>34</v>
      </c>
      <c r="E14" s="18" t="s">
        <v>68</v>
      </c>
      <c r="F14" s="31" t="s">
        <v>69</v>
      </c>
      <c r="G14" s="32" t="s">
        <v>70</v>
      </c>
      <c r="H14" s="9"/>
    </row>
    <row r="15" spans="1:8" s="10" customFormat="1" ht="64.5" customHeight="1" x14ac:dyDescent="0.2">
      <c r="A15" s="53" t="s">
        <v>19</v>
      </c>
      <c r="B15" s="54"/>
      <c r="C15" s="13">
        <v>17</v>
      </c>
      <c r="D15" s="14">
        <v>18</v>
      </c>
      <c r="E15" s="15">
        <v>22</v>
      </c>
      <c r="F15" s="15">
        <f t="shared" ref="F15:F18" si="0">E15-D15</f>
        <v>4</v>
      </c>
      <c r="G15" s="32">
        <f t="shared" ref="G15:G18" si="1">F15/D15</f>
        <v>0.22222222222222221</v>
      </c>
      <c r="H15" s="9" t="s">
        <v>73</v>
      </c>
    </row>
    <row r="16" spans="1:8" s="10" customFormat="1" ht="57" customHeight="1" x14ac:dyDescent="0.2">
      <c r="A16" s="53" t="s">
        <v>20</v>
      </c>
      <c r="B16" s="54"/>
      <c r="C16" s="13">
        <v>31</v>
      </c>
      <c r="D16" s="14">
        <v>32</v>
      </c>
      <c r="E16" s="15">
        <v>29</v>
      </c>
      <c r="F16" s="15">
        <f t="shared" si="0"/>
        <v>-3</v>
      </c>
      <c r="G16" s="32">
        <f t="shared" si="1"/>
        <v>-9.375E-2</v>
      </c>
      <c r="H16" s="9" t="s">
        <v>74</v>
      </c>
    </row>
    <row r="17" spans="1:8" s="10" customFormat="1" ht="12" x14ac:dyDescent="0.2">
      <c r="A17" s="53" t="s">
        <v>21</v>
      </c>
      <c r="B17" s="54"/>
      <c r="C17" s="13">
        <v>86</v>
      </c>
      <c r="D17" s="14">
        <v>90</v>
      </c>
      <c r="E17" s="15">
        <v>86</v>
      </c>
      <c r="F17" s="15">
        <f t="shared" si="0"/>
        <v>-4</v>
      </c>
      <c r="G17" s="32">
        <f t="shared" si="1"/>
        <v>-4.4444444444444446E-2</v>
      </c>
      <c r="H17" s="9"/>
    </row>
    <row r="18" spans="1:8" s="10" customFormat="1" ht="86.25" customHeight="1" x14ac:dyDescent="0.2">
      <c r="A18" s="53" t="s">
        <v>22</v>
      </c>
      <c r="B18" s="54"/>
      <c r="C18" s="13">
        <v>86</v>
      </c>
      <c r="D18" s="14">
        <v>90</v>
      </c>
      <c r="E18" s="15">
        <v>121</v>
      </c>
      <c r="F18" s="16">
        <f t="shared" si="0"/>
        <v>31</v>
      </c>
      <c r="G18" s="32">
        <f t="shared" si="1"/>
        <v>0.34444444444444444</v>
      </c>
      <c r="H18" s="9" t="s">
        <v>85</v>
      </c>
    </row>
    <row r="19" spans="1:8" s="10" customFormat="1" ht="54" customHeight="1" x14ac:dyDescent="0.2">
      <c r="A19" s="53" t="s">
        <v>35</v>
      </c>
      <c r="B19" s="54"/>
      <c r="C19" s="27" t="s">
        <v>36</v>
      </c>
      <c r="D19" s="28" t="s">
        <v>37</v>
      </c>
      <c r="E19" s="31" t="s">
        <v>71</v>
      </c>
      <c r="F19" s="31" t="s">
        <v>72</v>
      </c>
      <c r="G19" s="34" t="s">
        <v>48</v>
      </c>
      <c r="H19" s="9"/>
    </row>
    <row r="20" spans="1:8" s="10" customFormat="1" ht="23.25" customHeight="1" x14ac:dyDescent="0.2">
      <c r="A20" s="55" t="s">
        <v>38</v>
      </c>
      <c r="B20" s="30" t="s">
        <v>40</v>
      </c>
      <c r="C20" s="27" t="s">
        <v>44</v>
      </c>
      <c r="D20" s="28" t="s">
        <v>48</v>
      </c>
      <c r="E20" s="16">
        <v>2.38</v>
      </c>
      <c r="F20" s="16">
        <f t="shared" ref="F20:F24" si="2">E20-D20</f>
        <v>2.38</v>
      </c>
      <c r="G20" s="35">
        <f>IFERROR(F20/D20,0)</f>
        <v>0</v>
      </c>
      <c r="H20" s="9"/>
    </row>
    <row r="21" spans="1:8" s="10" customFormat="1" ht="23.25" customHeight="1" x14ac:dyDescent="0.2">
      <c r="A21" s="56"/>
      <c r="B21" s="30" t="s">
        <v>41</v>
      </c>
      <c r="C21" s="27" t="s">
        <v>45</v>
      </c>
      <c r="D21" s="28" t="s">
        <v>48</v>
      </c>
      <c r="E21" s="16">
        <v>12.3</v>
      </c>
      <c r="F21" s="16">
        <f t="shared" si="2"/>
        <v>12.3</v>
      </c>
      <c r="G21" s="35">
        <f t="shared" ref="G21:G23" si="3">IFERROR(F21/D21,0)</f>
        <v>0</v>
      </c>
      <c r="H21" s="9"/>
    </row>
    <row r="22" spans="1:8" s="10" customFormat="1" ht="23.25" customHeight="1" x14ac:dyDescent="0.2">
      <c r="A22" s="55" t="s">
        <v>39</v>
      </c>
      <c r="B22" s="30" t="s">
        <v>40</v>
      </c>
      <c r="C22" s="27" t="s">
        <v>46</v>
      </c>
      <c r="D22" s="28" t="s">
        <v>48</v>
      </c>
      <c r="E22" s="16">
        <v>115.83</v>
      </c>
      <c r="F22" s="16">
        <f t="shared" si="2"/>
        <v>115.83</v>
      </c>
      <c r="G22" s="35">
        <f t="shared" si="3"/>
        <v>0</v>
      </c>
      <c r="H22" s="9"/>
    </row>
    <row r="23" spans="1:8" s="10" customFormat="1" ht="23.25" customHeight="1" x14ac:dyDescent="0.2">
      <c r="A23" s="56"/>
      <c r="B23" s="30" t="s">
        <v>41</v>
      </c>
      <c r="C23" s="27" t="s">
        <v>47</v>
      </c>
      <c r="D23" s="28" t="s">
        <v>48</v>
      </c>
      <c r="E23" s="16">
        <v>62.58</v>
      </c>
      <c r="F23" s="16">
        <f t="shared" si="2"/>
        <v>62.58</v>
      </c>
      <c r="G23" s="35">
        <f t="shared" si="3"/>
        <v>0</v>
      </c>
      <c r="H23" s="9"/>
    </row>
    <row r="24" spans="1:8" s="10" customFormat="1" ht="24" x14ac:dyDescent="0.2">
      <c r="A24" s="11" t="s">
        <v>42</v>
      </c>
      <c r="B24" s="29"/>
      <c r="C24" s="27" t="s">
        <v>43</v>
      </c>
      <c r="D24" s="28" t="s">
        <v>43</v>
      </c>
      <c r="E24" s="16">
        <v>0.47</v>
      </c>
      <c r="F24" s="16">
        <f t="shared" si="2"/>
        <v>-0.43000000000000005</v>
      </c>
      <c r="G24" s="32">
        <f t="shared" ref="G24" si="4">F24/D24</f>
        <v>-0.4777777777777778</v>
      </c>
      <c r="H24" s="9" t="s">
        <v>75</v>
      </c>
    </row>
    <row r="25" spans="1:8" x14ac:dyDescent="0.25">
      <c r="A25" s="62"/>
      <c r="B25" s="62"/>
      <c r="C25" s="62"/>
      <c r="D25" s="62"/>
      <c r="E25" s="62"/>
      <c r="F25" s="62"/>
      <c r="G25" s="62"/>
      <c r="H25" s="62"/>
    </row>
    <row r="26" spans="1:8" ht="15.75" x14ac:dyDescent="0.25">
      <c r="A26" s="61" t="s">
        <v>0</v>
      </c>
      <c r="B26" s="61"/>
      <c r="C26" s="61"/>
      <c r="D26" s="61"/>
      <c r="E26" s="61"/>
      <c r="F26" s="61"/>
      <c r="G26" s="61"/>
      <c r="H26" s="61"/>
    </row>
    <row r="27" spans="1:8" s="5" customFormat="1" ht="48" x14ac:dyDescent="0.25">
      <c r="A27" s="51" t="s">
        <v>6</v>
      </c>
      <c r="B27" s="52"/>
      <c r="C27" s="4" t="s">
        <v>17</v>
      </c>
      <c r="D27" s="4" t="s">
        <v>31</v>
      </c>
      <c r="E27" s="4" t="s">
        <v>32</v>
      </c>
      <c r="F27" s="4" t="s">
        <v>9</v>
      </c>
      <c r="G27" s="4" t="s">
        <v>4</v>
      </c>
      <c r="H27" s="4" t="s">
        <v>5</v>
      </c>
    </row>
    <row r="28" spans="1:8" s="10" customFormat="1" ht="12" x14ac:dyDescent="0.2">
      <c r="A28" s="46" t="s">
        <v>23</v>
      </c>
      <c r="B28" s="47"/>
      <c r="C28" s="23">
        <v>352</v>
      </c>
      <c r="D28" s="24">
        <v>0</v>
      </c>
      <c r="E28" s="25">
        <v>309184</v>
      </c>
      <c r="F28" s="22">
        <f t="shared" ref="F28:F32" si="5">E28-D28</f>
        <v>309184</v>
      </c>
      <c r="G28" s="33">
        <f>IFERROR(F28/D28,0)</f>
        <v>0</v>
      </c>
      <c r="H28" s="9"/>
    </row>
    <row r="29" spans="1:8" s="10" customFormat="1" ht="60" x14ac:dyDescent="0.2">
      <c r="A29" s="46" t="s">
        <v>49</v>
      </c>
      <c r="B29" s="47"/>
      <c r="C29" s="23">
        <v>285480</v>
      </c>
      <c r="D29" s="24">
        <v>350975</v>
      </c>
      <c r="E29" s="25">
        <v>793556</v>
      </c>
      <c r="F29" s="22">
        <f t="shared" si="5"/>
        <v>442581</v>
      </c>
      <c r="G29" s="33">
        <f t="shared" ref="G29:G31" si="6">F29/D29</f>
        <v>1.2610043450388204</v>
      </c>
      <c r="H29" s="9" t="s">
        <v>76</v>
      </c>
    </row>
    <row r="30" spans="1:8" s="10" customFormat="1" ht="24" x14ac:dyDescent="0.2">
      <c r="A30" s="46" t="s">
        <v>24</v>
      </c>
      <c r="B30" s="47"/>
      <c r="C30" s="19">
        <v>0.82</v>
      </c>
      <c r="D30" s="20">
        <v>0.93</v>
      </c>
      <c r="E30" s="21">
        <v>1.1499999999999999</v>
      </c>
      <c r="F30" s="22">
        <f t="shared" ref="F30:F31" si="7">E30-D30</f>
        <v>0.21999999999999986</v>
      </c>
      <c r="G30" s="33">
        <f t="shared" si="6"/>
        <v>0.23655913978494608</v>
      </c>
      <c r="H30" s="9" t="s">
        <v>77</v>
      </c>
    </row>
    <row r="31" spans="1:8" s="10" customFormat="1" ht="24" customHeight="1" x14ac:dyDescent="0.2">
      <c r="A31" s="48" t="s">
        <v>50</v>
      </c>
      <c r="B31" s="48"/>
      <c r="C31" s="23">
        <v>346</v>
      </c>
      <c r="D31" s="24">
        <v>294</v>
      </c>
      <c r="E31" s="25">
        <v>275</v>
      </c>
      <c r="F31" s="22">
        <f t="shared" si="7"/>
        <v>-19</v>
      </c>
      <c r="G31" s="33">
        <f t="shared" si="6"/>
        <v>-6.4625850340136057E-2</v>
      </c>
      <c r="H31" s="9" t="s">
        <v>78</v>
      </c>
    </row>
    <row r="32" spans="1:8" s="10" customFormat="1" ht="36" x14ac:dyDescent="0.2">
      <c r="A32" s="49" t="s">
        <v>51</v>
      </c>
      <c r="B32" s="50"/>
      <c r="C32" s="23">
        <v>90379</v>
      </c>
      <c r="D32" s="24">
        <v>78163</v>
      </c>
      <c r="E32" s="25">
        <v>103702</v>
      </c>
      <c r="F32" s="22">
        <f t="shared" si="5"/>
        <v>25539</v>
      </c>
      <c r="G32" s="33">
        <f t="shared" ref="G32" si="8">F32/D32</f>
        <v>0.32674027353095453</v>
      </c>
      <c r="H32" s="9" t="s">
        <v>79</v>
      </c>
    </row>
    <row r="33" spans="1:8" x14ac:dyDescent="0.25">
      <c r="A33" s="62"/>
      <c r="B33" s="62"/>
      <c r="C33" s="62"/>
      <c r="D33" s="62"/>
      <c r="E33" s="62"/>
      <c r="F33" s="62"/>
      <c r="G33" s="62"/>
      <c r="H33" s="62"/>
    </row>
    <row r="34" spans="1:8" ht="15.75" x14ac:dyDescent="0.25">
      <c r="A34" s="61" t="s">
        <v>2</v>
      </c>
      <c r="B34" s="61"/>
      <c r="C34" s="61"/>
      <c r="D34" s="61"/>
      <c r="E34" s="61"/>
      <c r="F34" s="61"/>
      <c r="G34" s="61"/>
      <c r="H34" s="61"/>
    </row>
    <row r="35" spans="1:8" s="5" customFormat="1" ht="48" x14ac:dyDescent="0.25">
      <c r="A35" s="51" t="s">
        <v>1</v>
      </c>
      <c r="B35" s="52"/>
      <c r="C35" s="4" t="s">
        <v>17</v>
      </c>
      <c r="D35" s="4" t="s">
        <v>31</v>
      </c>
      <c r="E35" s="4" t="s">
        <v>32</v>
      </c>
      <c r="F35" s="4" t="s">
        <v>9</v>
      </c>
      <c r="G35" s="4" t="s">
        <v>4</v>
      </c>
      <c r="H35" s="4" t="s">
        <v>5</v>
      </c>
    </row>
    <row r="36" spans="1:8" x14ac:dyDescent="0.25">
      <c r="A36" s="42" t="s">
        <v>52</v>
      </c>
      <c r="B36" s="43"/>
      <c r="C36" s="24">
        <v>6609288</v>
      </c>
      <c r="D36" s="24">
        <v>8654957</v>
      </c>
      <c r="E36" s="25">
        <v>8738771</v>
      </c>
      <c r="F36" s="22">
        <f t="shared" ref="F36:F51" si="9">E36-D36</f>
        <v>83814</v>
      </c>
      <c r="G36" s="33">
        <f t="shared" ref="G36:G51" si="10">F36/D36</f>
        <v>9.6839302610053409E-3</v>
      </c>
      <c r="H36" s="9"/>
    </row>
    <row r="37" spans="1:8" ht="60" x14ac:dyDescent="0.25">
      <c r="A37" s="42" t="s">
        <v>53</v>
      </c>
      <c r="B37" s="43"/>
      <c r="C37" s="24">
        <v>330042</v>
      </c>
      <c r="D37" s="24">
        <v>447748</v>
      </c>
      <c r="E37" s="25">
        <v>793686</v>
      </c>
      <c r="F37" s="22">
        <f t="shared" si="9"/>
        <v>345938</v>
      </c>
      <c r="G37" s="33">
        <f t="shared" si="10"/>
        <v>0.77261763313292298</v>
      </c>
      <c r="H37" s="9" t="s">
        <v>76</v>
      </c>
    </row>
    <row r="38" spans="1:8" ht="36" customHeight="1" x14ac:dyDescent="0.25">
      <c r="A38" s="42" t="s">
        <v>54</v>
      </c>
      <c r="B38" s="43"/>
      <c r="C38" s="24">
        <v>216085</v>
      </c>
      <c r="D38" s="24">
        <v>222956</v>
      </c>
      <c r="E38" s="25">
        <v>533910</v>
      </c>
      <c r="F38" s="22">
        <f t="shared" si="9"/>
        <v>310954</v>
      </c>
      <c r="G38" s="33">
        <f t="shared" si="10"/>
        <v>1.3946877410789573</v>
      </c>
      <c r="H38" s="9" t="s">
        <v>80</v>
      </c>
    </row>
    <row r="39" spans="1:8" ht="24" x14ac:dyDescent="0.25">
      <c r="A39" s="42" t="s">
        <v>55</v>
      </c>
      <c r="B39" s="43"/>
      <c r="C39" s="24">
        <v>3087911</v>
      </c>
      <c r="D39" s="24">
        <v>3515862</v>
      </c>
      <c r="E39" s="25">
        <v>3825045</v>
      </c>
      <c r="F39" s="22">
        <f>E39-D39</f>
        <v>309183</v>
      </c>
      <c r="G39" s="33">
        <f t="shared" si="10"/>
        <v>8.7939458374646104E-2</v>
      </c>
      <c r="H39" s="9" t="s">
        <v>81</v>
      </c>
    </row>
    <row r="40" spans="1:8" x14ac:dyDescent="0.25">
      <c r="A40" s="42" t="s">
        <v>56</v>
      </c>
      <c r="B40" s="43"/>
      <c r="C40" s="24">
        <v>2955064</v>
      </c>
      <c r="D40" s="24">
        <v>3383015</v>
      </c>
      <c r="E40" s="25">
        <v>3383014</v>
      </c>
      <c r="F40" s="22">
        <f>E40-D40</f>
        <v>-1</v>
      </c>
      <c r="G40" s="33">
        <f t="shared" si="10"/>
        <v>-2.9559431453895414E-7</v>
      </c>
      <c r="H40" s="9"/>
    </row>
    <row r="41" spans="1:8" x14ac:dyDescent="0.25">
      <c r="A41" s="42" t="s">
        <v>57</v>
      </c>
      <c r="B41" s="43"/>
      <c r="C41" s="20">
        <v>4.99</v>
      </c>
      <c r="D41" s="20">
        <v>5.17</v>
      </c>
      <c r="E41" s="36">
        <v>9.08</v>
      </c>
      <c r="F41" s="22">
        <f>E41-D41</f>
        <v>3.91</v>
      </c>
      <c r="G41" s="33">
        <f t="shared" si="10"/>
        <v>0.7562862669245648</v>
      </c>
      <c r="H41" s="9" t="s">
        <v>82</v>
      </c>
    </row>
    <row r="42" spans="1:8" x14ac:dyDescent="0.25">
      <c r="A42" s="42" t="s">
        <v>58</v>
      </c>
      <c r="B42" s="43"/>
      <c r="C42" s="20">
        <v>0.01</v>
      </c>
      <c r="D42" s="24">
        <v>0</v>
      </c>
      <c r="E42" s="36">
        <v>3.54</v>
      </c>
      <c r="F42" s="22">
        <f>E42-D42</f>
        <v>3.54</v>
      </c>
      <c r="G42" s="33">
        <f>IFERROR(F42/D42,0)</f>
        <v>0</v>
      </c>
      <c r="H42" s="9"/>
    </row>
    <row r="43" spans="1:8" x14ac:dyDescent="0.25">
      <c r="A43" s="42" t="s">
        <v>59</v>
      </c>
      <c r="B43" s="43"/>
      <c r="C43" s="20">
        <v>0.01</v>
      </c>
      <c r="D43" s="24">
        <v>0</v>
      </c>
      <c r="E43" s="36">
        <v>8.08</v>
      </c>
      <c r="F43" s="38">
        <f>E43-D43</f>
        <v>8.08</v>
      </c>
      <c r="G43" s="33">
        <f>IFERROR(F43/D43,0)</f>
        <v>0</v>
      </c>
      <c r="H43" s="9"/>
    </row>
    <row r="44" spans="1:8" x14ac:dyDescent="0.25">
      <c r="A44" s="42" t="s">
        <v>60</v>
      </c>
      <c r="B44" s="43"/>
      <c r="C44" s="20">
        <v>77.569999999999993</v>
      </c>
      <c r="D44" s="20">
        <v>74.64</v>
      </c>
      <c r="E44" s="36">
        <v>73.33</v>
      </c>
      <c r="F44" s="22">
        <f t="shared" si="9"/>
        <v>-1.3100000000000023</v>
      </c>
      <c r="G44" s="33">
        <f t="shared" si="10"/>
        <v>-1.7550911039657051E-2</v>
      </c>
      <c r="H44" s="9"/>
    </row>
    <row r="45" spans="1:8" x14ac:dyDescent="0.25">
      <c r="A45" s="42" t="s">
        <v>61</v>
      </c>
      <c r="B45" s="43"/>
      <c r="C45" s="24">
        <v>202572</v>
      </c>
      <c r="D45" s="24">
        <v>277811</v>
      </c>
      <c r="E45" s="37">
        <v>701956</v>
      </c>
      <c r="F45" s="22">
        <f t="shared" si="9"/>
        <v>424145</v>
      </c>
      <c r="G45" s="33">
        <f t="shared" si="10"/>
        <v>1.5267394019675247</v>
      </c>
      <c r="H45" s="9" t="s">
        <v>83</v>
      </c>
    </row>
    <row r="46" spans="1:8" ht="24" customHeight="1" x14ac:dyDescent="0.25">
      <c r="A46" s="46" t="s">
        <v>62</v>
      </c>
      <c r="B46" s="47"/>
      <c r="C46" s="24">
        <v>0</v>
      </c>
      <c r="D46" s="24">
        <v>0</v>
      </c>
      <c r="E46" s="25">
        <v>0</v>
      </c>
      <c r="F46" s="22">
        <f t="shared" si="9"/>
        <v>0</v>
      </c>
      <c r="G46" s="33">
        <f>IFERROR(F46/D46,0)</f>
        <v>0</v>
      </c>
      <c r="H46" s="9"/>
    </row>
    <row r="47" spans="1:8" ht="48" customHeight="1" x14ac:dyDescent="0.25">
      <c r="A47" s="42" t="s">
        <v>63</v>
      </c>
      <c r="B47" s="43"/>
      <c r="C47" s="24">
        <f>SUM(C48:C51)</f>
        <v>7161368</v>
      </c>
      <c r="D47" s="24">
        <f>SUM(D48:D51)</f>
        <v>8752254</v>
      </c>
      <c r="E47" s="25">
        <f>SUM(E48:E51)</f>
        <v>8864957</v>
      </c>
      <c r="F47" s="22">
        <f t="shared" si="9"/>
        <v>112703</v>
      </c>
      <c r="G47" s="33">
        <f t="shared" si="10"/>
        <v>1.2877025735313441E-2</v>
      </c>
      <c r="H47" s="9"/>
    </row>
    <row r="48" spans="1:8" ht="24" customHeight="1" x14ac:dyDescent="0.25">
      <c r="A48" s="40" t="s">
        <v>64</v>
      </c>
      <c r="B48" s="41"/>
      <c r="C48" s="24">
        <v>5330936</v>
      </c>
      <c r="D48" s="24">
        <v>7059968</v>
      </c>
      <c r="E48" s="25">
        <v>7075470</v>
      </c>
      <c r="F48" s="22">
        <f t="shared" si="9"/>
        <v>15502</v>
      </c>
      <c r="G48" s="33">
        <f t="shared" si="10"/>
        <v>2.1957606606715497E-3</v>
      </c>
      <c r="H48" s="9"/>
    </row>
    <row r="49" spans="1:8" ht="24" customHeight="1" x14ac:dyDescent="0.25">
      <c r="A49" s="40" t="s">
        <v>65</v>
      </c>
      <c r="B49" s="41"/>
      <c r="C49" s="24">
        <v>855900</v>
      </c>
      <c r="D49" s="24">
        <v>427950</v>
      </c>
      <c r="E49" s="25">
        <v>427950</v>
      </c>
      <c r="F49" s="22">
        <f t="shared" si="9"/>
        <v>0</v>
      </c>
      <c r="G49" s="33">
        <f t="shared" si="10"/>
        <v>0</v>
      </c>
      <c r="H49" s="9"/>
    </row>
    <row r="50" spans="1:8" ht="27" customHeight="1" x14ac:dyDescent="0.25">
      <c r="A50" s="40" t="s">
        <v>66</v>
      </c>
      <c r="B50" s="41"/>
      <c r="C50" s="24">
        <v>838375</v>
      </c>
      <c r="D50" s="24">
        <v>1063940</v>
      </c>
      <c r="E50" s="25">
        <v>1088485</v>
      </c>
      <c r="F50" s="22">
        <f t="shared" ref="F50" si="11">E50-D50</f>
        <v>24545</v>
      </c>
      <c r="G50" s="33">
        <f t="shared" ref="G50" si="12">F50/D50</f>
        <v>2.3069909957328421E-2</v>
      </c>
      <c r="H50" s="9"/>
    </row>
    <row r="51" spans="1:8" ht="21.75" customHeight="1" x14ac:dyDescent="0.25">
      <c r="A51" s="40" t="s">
        <v>67</v>
      </c>
      <c r="B51" s="41"/>
      <c r="C51" s="24">
        <v>136157</v>
      </c>
      <c r="D51" s="24">
        <v>200396</v>
      </c>
      <c r="E51" s="25">
        <v>273052</v>
      </c>
      <c r="F51" s="22">
        <f t="shared" si="9"/>
        <v>72656</v>
      </c>
      <c r="G51" s="33">
        <f t="shared" si="10"/>
        <v>0.36256212698856266</v>
      </c>
      <c r="H51" s="9" t="s">
        <v>84</v>
      </c>
    </row>
    <row r="52" spans="1:8" ht="24" customHeight="1" x14ac:dyDescent="0.25">
      <c r="A52" s="42" t="s">
        <v>11</v>
      </c>
      <c r="B52" s="43"/>
      <c r="C52" s="24">
        <f>SUM(C53:C53)</f>
        <v>5780</v>
      </c>
      <c r="D52" s="24">
        <f>SUM(D53:D53)</f>
        <v>299</v>
      </c>
      <c r="E52" s="25">
        <f>SUM(E53:E53)</f>
        <v>299</v>
      </c>
      <c r="F52" s="22">
        <f t="shared" ref="F52:F53" si="13">E52-D52</f>
        <v>0</v>
      </c>
      <c r="G52" s="33">
        <f t="shared" ref="G52:G53" si="14">F52/D52</f>
        <v>0</v>
      </c>
      <c r="H52" s="9"/>
    </row>
    <row r="53" spans="1:8" ht="36" customHeight="1" x14ac:dyDescent="0.25">
      <c r="A53" s="44" t="s">
        <v>26</v>
      </c>
      <c r="B53" s="45"/>
      <c r="C53" s="24">
        <v>5780</v>
      </c>
      <c r="D53" s="24">
        <v>299</v>
      </c>
      <c r="E53" s="25">
        <v>299</v>
      </c>
      <c r="F53" s="22">
        <f t="shared" si="13"/>
        <v>0</v>
      </c>
      <c r="G53" s="33">
        <f t="shared" si="14"/>
        <v>0</v>
      </c>
      <c r="H53" s="9"/>
    </row>
    <row r="55" spans="1:8" x14ac:dyDescent="0.25">
      <c r="A55" s="6" t="s">
        <v>27</v>
      </c>
      <c r="B55" s="6"/>
      <c r="H55" s="7" t="s">
        <v>30</v>
      </c>
    </row>
    <row r="56" spans="1:8" x14ac:dyDescent="0.25">
      <c r="A56" s="6" t="s">
        <v>28</v>
      </c>
      <c r="B56" s="6"/>
      <c r="H56" s="39">
        <v>43957</v>
      </c>
    </row>
    <row r="57" spans="1:8" x14ac:dyDescent="0.25">
      <c r="A57" s="6" t="s">
        <v>29</v>
      </c>
      <c r="B57" s="6"/>
    </row>
    <row r="59" spans="1:8" ht="39" customHeight="1" x14ac:dyDescent="0.25">
      <c r="A59" s="60"/>
      <c r="B59" s="60"/>
      <c r="C59" s="60"/>
      <c r="D59" s="60"/>
      <c r="E59" s="60"/>
      <c r="F59" s="60"/>
      <c r="G59" s="60"/>
    </row>
  </sheetData>
  <customSheetViews>
    <customSheetView guid="{93C35C07-5A90-45AB-A2C2-CF98E82FB2E9}" scale="110" showPageBreaks="1">
      <selection activeCell="G4" sqref="G4"/>
      <pageMargins left="0.70866141732283472" right="0.70866141732283472" top="0.74803149606299213" bottom="0.74803149606299213" header="0.31496062992125984" footer="0.31496062992125984"/>
      <pageSetup paperSize="9" orientation="landscape" r:id="rId1"/>
      <headerFooter differentFirst="1"/>
    </customSheetView>
  </customSheetViews>
  <mergeCells count="44">
    <mergeCell ref="A6:H6"/>
    <mergeCell ref="C8:H8"/>
    <mergeCell ref="C9:H9"/>
    <mergeCell ref="A59:G59"/>
    <mergeCell ref="A11:H11"/>
    <mergeCell ref="A25:H25"/>
    <mergeCell ref="A33:H33"/>
    <mergeCell ref="A34:H34"/>
    <mergeCell ref="A26:H26"/>
    <mergeCell ref="A12:B12"/>
    <mergeCell ref="A13:B13"/>
    <mergeCell ref="A14:B14"/>
    <mergeCell ref="A15:B15"/>
    <mergeCell ref="A16:B16"/>
    <mergeCell ref="A17:B17"/>
    <mergeCell ref="A18:B18"/>
    <mergeCell ref="A19:B19"/>
    <mergeCell ref="A20:A21"/>
    <mergeCell ref="A22:A23"/>
    <mergeCell ref="A27:B27"/>
    <mergeCell ref="A28:B28"/>
    <mergeCell ref="A29:B29"/>
    <mergeCell ref="A30:B30"/>
    <mergeCell ref="A31:B31"/>
    <mergeCell ref="A32:B32"/>
    <mergeCell ref="A35:B35"/>
    <mergeCell ref="A36:B36"/>
    <mergeCell ref="A37:B37"/>
    <mergeCell ref="A38:B38"/>
    <mergeCell ref="A39:B39"/>
    <mergeCell ref="A43:B43"/>
    <mergeCell ref="A49:B49"/>
    <mergeCell ref="A52:B52"/>
    <mergeCell ref="A53:B53"/>
    <mergeCell ref="A40:B40"/>
    <mergeCell ref="A41:B41"/>
    <mergeCell ref="A42:B42"/>
    <mergeCell ref="A51:B51"/>
    <mergeCell ref="A47:B47"/>
    <mergeCell ref="A48:B48"/>
    <mergeCell ref="A50:B50"/>
    <mergeCell ref="A44:B44"/>
    <mergeCell ref="A45:B45"/>
    <mergeCell ref="A46:B46"/>
  </mergeCells>
  <printOptions horizontalCentered="1"/>
  <pageMargins left="0.11811023622047245" right="0.31496062992125984" top="0.15748031496062992" bottom="0.15748031496062992" header="0" footer="0"/>
  <pageSetup paperSize="9" scale="85" orientation="landscape" r:id="rId2"/>
  <headerFooter>
    <oddFooter>&amp;R&amp;P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customSheetViews>
    <customSheetView guid="{93C35C07-5A90-45AB-A2C2-CF98E82FB2E9}">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customSheetViews>
    <customSheetView guid="{93C35C07-5A90-45AB-A2C2-CF98E82FB2E9}">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3</vt:i4>
      </vt:variant>
      <vt:variant>
        <vt:lpstr>Diapazoni ar nosaukumiem</vt:lpstr>
      </vt:variant>
      <vt:variant>
        <vt:i4>2</vt:i4>
      </vt:variant>
    </vt:vector>
  </HeadingPairs>
  <TitlesOfParts>
    <vt:vector size="5" baseType="lpstr">
      <vt:lpstr>Sheet1</vt:lpstr>
      <vt:lpstr>Sheet2</vt:lpstr>
      <vt:lpstr>Sheet3</vt:lpstr>
      <vt:lpstr>Sheet1!Drukas_apgabals</vt:lpstr>
      <vt:lpstr>Sheet1!Drukāt_virsrakstus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Kristine Priede</dc:creator>
  <cp:lastModifiedBy>Liesma Jankovska</cp:lastModifiedBy>
  <cp:lastPrinted>2020-05-13T08:40:08Z</cp:lastPrinted>
  <dcterms:created xsi:type="dcterms:W3CDTF">2006-09-16T00:00:00Z</dcterms:created>
  <dcterms:modified xsi:type="dcterms:W3CDTF">2020-06-26T06:21:21Z</dcterms:modified>
</cp:coreProperties>
</file>