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5785" yWindow="1065" windowWidth="24210" windowHeight="15090"/>
  </bookViews>
  <sheets>
    <sheet name="Gintermuiza" sheetId="3" r:id="rId1"/>
  </sheets>
  <definedNames>
    <definedName name="_Hlk531005460" localSheetId="0">Gintermuiza!$B$31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3" l="1"/>
  <c r="D19" i="3"/>
  <c r="D21" i="3"/>
  <c r="D18" i="3"/>
  <c r="D36" i="3"/>
  <c r="C36" i="3"/>
  <c r="D43" i="3" l="1"/>
  <c r="C43" i="3"/>
  <c r="D8" i="3"/>
  <c r="C8" i="3"/>
</calcChain>
</file>

<file path=xl/sharedStrings.xml><?xml version="1.0" encoding="utf-8"?>
<sst xmlns="http://schemas.openxmlformats.org/spreadsheetml/2006/main" count="85" uniqueCount="83">
  <si>
    <t>Uzlabot veselības aprūpes pakalpojumu pieejamību</t>
  </si>
  <si>
    <t>Kopējais stacionāro gultu skaits  (perioda (gada) beigās)</t>
  </si>
  <si>
    <t>Praktizējošo ārstu (bez zobārstiem un rezidentiem) un praktizējošo māsu skaita attiecība</t>
  </si>
  <si>
    <t>Iestādē strādājošo ārstniecības personu vecuma grupā 25-40 gadiem īpatsvars no kopējā iestādē strādājošo ārstniecības personu skaita, %</t>
  </si>
  <si>
    <t>Nodrošināt  efektivitāti veselības aprūpes pakalpojumu plānošanā un sniegšanā</t>
  </si>
  <si>
    <t>Vidējais ārstēšanās ilgums, dienas</t>
  </si>
  <si>
    <t>Gultu noslodze, %</t>
  </si>
  <si>
    <t>Nodrošināt kvalitatīvu veselības aprūpes pakalpojumu sniegšanu</t>
  </si>
  <si>
    <t>Finanšu mērķi</t>
  </si>
  <si>
    <t>Nefinanšu mērķi</t>
  </si>
  <si>
    <t>Nodrošināt finansiāli stabilu uzņēmuma darbību</t>
  </si>
  <si>
    <t>Kopējās likviditātes rādītājs</t>
  </si>
  <si>
    <t>Kapitāla struktūra (saistības pret pašu kapitālu), %</t>
  </si>
  <si>
    <t>Finanšu rādītāji</t>
  </si>
  <si>
    <t>nosaukums</t>
  </si>
  <si>
    <t>1.1.</t>
  </si>
  <si>
    <t>1.1.1.</t>
  </si>
  <si>
    <t>1.1.2.</t>
  </si>
  <si>
    <t>1.1.3.</t>
  </si>
  <si>
    <t>1.2.</t>
  </si>
  <si>
    <t>1.2.1.</t>
  </si>
  <si>
    <t>1.2.2.</t>
  </si>
  <si>
    <t>1.3.</t>
  </si>
  <si>
    <t>ārsti</t>
  </si>
  <si>
    <t>māsas</t>
  </si>
  <si>
    <t>1.3.2.</t>
  </si>
  <si>
    <t>1.3.3.</t>
  </si>
  <si>
    <t>2.1.</t>
  </si>
  <si>
    <t>2.1.1.</t>
  </si>
  <si>
    <t>2.1.2.</t>
  </si>
  <si>
    <t>2.1.3.</t>
  </si>
  <si>
    <t>2.1.4.</t>
  </si>
  <si>
    <t>2.1.5.</t>
  </si>
  <si>
    <t>3.1.</t>
  </si>
  <si>
    <t>Nr.</t>
  </si>
  <si>
    <t>koeficients (ārsti/māsas)</t>
  </si>
  <si>
    <t>Pašu kapitāla atdeve (ROE), %</t>
  </si>
  <si>
    <t>3.2.</t>
  </si>
  <si>
    <t>3.3.</t>
  </si>
  <si>
    <t>3.4.</t>
  </si>
  <si>
    <t>3.5.</t>
  </si>
  <si>
    <t>3.6.</t>
  </si>
  <si>
    <t>3.7.</t>
  </si>
  <si>
    <t>1.3.2.2.</t>
  </si>
  <si>
    <t>1.3.2.1.</t>
  </si>
  <si>
    <t>1.3.3.1.</t>
  </si>
  <si>
    <t>1.3.3.2.</t>
  </si>
  <si>
    <t>Vidējais nostrādāto virsstundu skaits  uz vienu ārstniecības personu, kas attiecīgajā periodā veic virsstundu darbu, gadā, tai skaitā:</t>
  </si>
  <si>
    <t>Ārstniecības personu īpatsvars, kas attiecīgajā periodā veic virsstundu darbu, no kopējā iestādē strādājošo ārstniecības personu skaita %, tai skaitā:</t>
  </si>
  <si>
    <r>
      <t xml:space="preserve">Peļņa vai zaudējumi, </t>
    </r>
    <r>
      <rPr>
        <i/>
        <sz val="9"/>
        <rFont val="Calibri"/>
        <family val="2"/>
        <charset val="186"/>
        <scheme val="minor"/>
      </rPr>
      <t>euro</t>
    </r>
  </si>
  <si>
    <r>
      <t xml:space="preserve">Pamatdarbības neto naudas plūsma, </t>
    </r>
    <r>
      <rPr>
        <i/>
        <sz val="9"/>
        <rFont val="Calibri"/>
        <family val="2"/>
        <charset val="186"/>
        <scheme val="minor"/>
      </rPr>
      <t>euro</t>
    </r>
  </si>
  <si>
    <r>
      <t xml:space="preserve">Investīciju plāna izpilde, </t>
    </r>
    <r>
      <rPr>
        <i/>
        <sz val="9"/>
        <rFont val="Calibri"/>
        <family val="2"/>
        <charset val="186"/>
        <scheme val="minor"/>
      </rPr>
      <t>euro</t>
    </r>
  </si>
  <si>
    <r>
      <t xml:space="preserve">Neto apgrozījums, </t>
    </r>
    <r>
      <rPr>
        <i/>
        <sz val="9"/>
        <rFont val="Calibri"/>
        <family val="2"/>
        <charset val="186"/>
        <scheme val="minor"/>
      </rPr>
      <t>euro</t>
    </r>
  </si>
  <si>
    <r>
      <t>Peļņa pirms procentu maksājumiem, nodokļiem, nolietojuma un amortizācijas atskaitījumiem (EBITDA), </t>
    </r>
    <r>
      <rPr>
        <i/>
        <sz val="9"/>
        <rFont val="Calibri"/>
        <family val="2"/>
        <charset val="186"/>
        <scheme val="minor"/>
      </rPr>
      <t>euro</t>
    </r>
  </si>
  <si>
    <r>
      <t xml:space="preserve">Pašu kapitāls, </t>
    </r>
    <r>
      <rPr>
        <i/>
        <sz val="9"/>
        <rFont val="Calibri"/>
        <family val="2"/>
        <charset val="186"/>
        <scheme val="minor"/>
      </rPr>
      <t>euro</t>
    </r>
  </si>
  <si>
    <r>
      <t xml:space="preserve">Valsts budžetā iemaksātās dividendes pārskata periodā, </t>
    </r>
    <r>
      <rPr>
        <i/>
        <sz val="9"/>
        <rFont val="Calibri"/>
        <family val="2"/>
        <charset val="186"/>
        <scheme val="minor"/>
      </rPr>
      <t>euro</t>
    </r>
  </si>
  <si>
    <r>
      <t>No valsts un pašvaldību budžeta tieši vai netieši saņemtais un izlietotais finansējums (dotācijas, maksa par pakalpojumiem un citi finanšu līdzekļi) sadalījumā pa finansējuma piešķīruma mērķiem, </t>
    </r>
    <r>
      <rPr>
        <i/>
        <sz val="9"/>
        <rFont val="Calibri"/>
        <family val="2"/>
        <charset val="186"/>
        <scheme val="minor"/>
      </rPr>
      <t>euro</t>
    </r>
    <r>
      <rPr>
        <sz val="9"/>
        <rFont val="Calibri"/>
        <family val="2"/>
        <charset val="186"/>
        <scheme val="minor"/>
      </rPr>
      <t>, tai skaitā:</t>
    </r>
  </si>
  <si>
    <r>
      <t xml:space="preserve">Ar Ministru kabineta lēmumu atstātās peļņas daļas izlietojums, </t>
    </r>
    <r>
      <rPr>
        <i/>
        <sz val="9"/>
        <rFont val="Calibri"/>
        <family val="2"/>
        <charset val="186"/>
        <scheme val="minor"/>
      </rPr>
      <t>euro</t>
    </r>
    <r>
      <rPr>
        <sz val="9"/>
        <rFont val="Calibri"/>
        <family val="2"/>
        <charset val="186"/>
        <scheme val="minor"/>
      </rPr>
      <t>, tai skaitā:</t>
    </r>
  </si>
  <si>
    <t>VSIA "Slimnīca "Ģintermuiža""</t>
  </si>
  <si>
    <t>1.2.3.</t>
  </si>
  <si>
    <t>1.3.1.</t>
  </si>
  <si>
    <t>īpatsvars, %</t>
  </si>
  <si>
    <t>Letalitāte stacionārā, %</t>
  </si>
  <si>
    <t>1.3.4.</t>
  </si>
  <si>
    <t>Uz mājām izrakstīto pacientu, kuri atkārtoti hospitalizēti tajā pašā vai nākamajā dienā (neieskaitot pacientus, kuriem nākamā hospitalizācija ir aprūpe vai rehabilitācija)</t>
  </si>
  <si>
    <t>ieņēmumi no valsts apmaksātiem veselības aprūpes pakalpojumiem</t>
  </si>
  <si>
    <t>ieņēmumi no valsts apmaksātiem sociālās aprūpes un sociālās rehabilitācijas pakalpojumiem</t>
  </si>
  <si>
    <t>ieņēmumi par rezidentu apmācības</t>
  </si>
  <si>
    <t>Kapitālsabiedrības ēkas (kadastra apz.Nr.09000080087001) rekonstrukcija un renovācija (bijušā aptiekas ēka)</t>
  </si>
  <si>
    <r>
      <t xml:space="preserve">Pamatkapitāls, </t>
    </r>
    <r>
      <rPr>
        <i/>
        <sz val="9"/>
        <rFont val="Calibri"/>
        <family val="2"/>
        <charset val="186"/>
        <scheme val="minor"/>
      </rPr>
      <t>euro</t>
    </r>
  </si>
  <si>
    <t>Saistību īpatsvars bilancē, %</t>
  </si>
  <si>
    <t>3.8.</t>
  </si>
  <si>
    <t>3.8.1.</t>
  </si>
  <si>
    <t>3.8.3.</t>
  </si>
  <si>
    <t>3.8.4.</t>
  </si>
  <si>
    <t>3.9.</t>
  </si>
  <si>
    <t>3.9.3.</t>
  </si>
  <si>
    <t>Pacientu ar šizofrēniju, šizotipiskiem traucējumiem vai murgiem neatliekama atkārtota stacionēšana 30 dienu laikā tajā pašā stacionārajā ārstniecības iestādē,%</t>
  </si>
  <si>
    <t>Nefinanšu un finanšu mērķi 2026.gadam</t>
  </si>
  <si>
    <t>Fakts  2025.gadā</t>
  </si>
  <si>
    <t>Plānotais 2026.gadā</t>
  </si>
  <si>
    <t>37/111</t>
  </si>
  <si>
    <t>39/110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</si>
</sst>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414142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i/>
      <sz val="9"/>
      <name val="Calibri"/>
      <family val="2"/>
      <charset val="186"/>
      <scheme val="minor"/>
    </font>
    <font>
      <b/>
      <sz val="15"/>
      <name val="Calibri"/>
      <family val="2"/>
      <charset val="186"/>
      <scheme val="minor"/>
    </font>
    <font>
      <b/>
      <sz val="9"/>
      <name val="Calibri"/>
      <family val="2"/>
      <scheme val="minor"/>
    </font>
    <font>
      <sz val="1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3" borderId="0" applyNumberFormat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/>
    </xf>
    <xf numFmtId="49" fontId="12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right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2" fontId="7" fillId="0" borderId="2" xfId="2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2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vertical="center" wrapText="1"/>
    </xf>
    <xf numFmtId="3" fontId="4" fillId="0" borderId="4" xfId="0" applyNumberFormat="1" applyFont="1" applyBorder="1" applyAlignment="1">
      <alignment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" fillId="6" borderId="2" xfId="1" applyFill="1" applyBorder="1" applyAlignment="1">
      <alignment horizontal="center" vertical="center"/>
    </xf>
    <xf numFmtId="0" fontId="0" fillId="7" borderId="2" xfId="5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7" borderId="2" xfId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0" fontId="1" fillId="6" borderId="2" xfId="1" applyFill="1" applyBorder="1" applyAlignment="1">
      <alignment horizontal="left" vertical="center" wrapText="1"/>
    </xf>
    <xf numFmtId="0" fontId="0" fillId="7" borderId="2" xfId="5" applyFont="1" applyFill="1" applyBorder="1" applyAlignment="1">
      <alignment horizontal="left" vertical="center" wrapText="1"/>
    </xf>
    <xf numFmtId="0" fontId="14" fillId="7" borderId="2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4" applyAlignment="1">
      <alignment horizontal="center"/>
    </xf>
    <xf numFmtId="0" fontId="6" fillId="0" borderId="0" xfId="3" applyAlignment="1">
      <alignment horizontal="center" wrapText="1"/>
    </xf>
    <xf numFmtId="49" fontId="0" fillId="7" borderId="2" xfId="5" applyNumberFormat="1" applyFont="1" applyFill="1" applyBorder="1" applyAlignment="1">
      <alignment horizontal="left" vertical="center" wrapText="1"/>
    </xf>
    <xf numFmtId="0" fontId="11" fillId="7" borderId="2" xfId="5" applyFont="1" applyFill="1" applyBorder="1" applyAlignment="1">
      <alignment horizontal="left" vertical="center" wrapText="1"/>
    </xf>
  </cellXfs>
  <cellStyles count="6">
    <cellStyle name="20% - Акцент1" xfId="5" builtinId="30"/>
    <cellStyle name="Заголовок 1" xfId="1" builtinId="16"/>
    <cellStyle name="Заголовок 4" xfId="4" builtinId="19"/>
    <cellStyle name="Название" xfId="3" builtinId="15"/>
    <cellStyle name="Обычный" xfId="0" builtinId="0"/>
    <cellStyle name="Процентный" xfId="2" builtinId="5"/>
  </cellStyles>
  <dxfs count="0"/>
  <tableStyles count="0" defaultTableStyle="TableStyleMedium2" defaultPivotStyle="PivotStyleLight16"/>
  <colors>
    <mruColors>
      <color rgb="FFFB8D81"/>
      <color rgb="FFE8F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showGridLines="0" tabSelected="1" zoomScale="115" zoomScaleNormal="115" workbookViewId="0">
      <selection activeCell="K20" sqref="K20"/>
    </sheetView>
  </sheetViews>
  <sheetFormatPr defaultColWidth="8.7109375" defaultRowHeight="15" x14ac:dyDescent="0.25"/>
  <cols>
    <col min="1" max="1" width="5.5703125" style="1" customWidth="1"/>
    <col min="2" max="2" width="55.42578125" style="1" customWidth="1"/>
    <col min="3" max="3" width="10" style="1" customWidth="1"/>
    <col min="4" max="4" width="10.140625" style="1" customWidth="1"/>
    <col min="5" max="16384" width="8.7109375" style="1"/>
  </cols>
  <sheetData>
    <row r="1" spans="1:4" x14ac:dyDescent="0.25">
      <c r="A1" s="47" t="s">
        <v>58</v>
      </c>
      <c r="B1" s="47"/>
      <c r="C1" s="47"/>
      <c r="D1" s="47"/>
    </row>
    <row r="2" spans="1:4" ht="23.45" customHeight="1" x14ac:dyDescent="0.35">
      <c r="A2" s="48" t="s">
        <v>78</v>
      </c>
      <c r="B2" s="48"/>
      <c r="C2" s="48"/>
      <c r="D2" s="48"/>
    </row>
    <row r="3" spans="1:4" ht="26.45" customHeight="1" x14ac:dyDescent="0.25">
      <c r="A3" s="29" t="s">
        <v>34</v>
      </c>
      <c r="B3" s="30" t="s">
        <v>14</v>
      </c>
      <c r="C3" s="30" t="s">
        <v>79</v>
      </c>
      <c r="D3" s="30" t="s">
        <v>80</v>
      </c>
    </row>
    <row r="4" spans="1:4" ht="20.100000000000001" customHeight="1" x14ac:dyDescent="0.25">
      <c r="A4" s="31">
        <v>1</v>
      </c>
      <c r="B4" s="43" t="s">
        <v>9</v>
      </c>
      <c r="C4" s="43"/>
      <c r="D4" s="43"/>
    </row>
    <row r="5" spans="1:4" ht="16.5" customHeight="1" x14ac:dyDescent="0.25">
      <c r="A5" s="32" t="s">
        <v>15</v>
      </c>
      <c r="B5" s="49" t="s">
        <v>0</v>
      </c>
      <c r="C5" s="49"/>
      <c r="D5" s="49"/>
    </row>
    <row r="6" spans="1:4" x14ac:dyDescent="0.25">
      <c r="A6" s="33" t="s">
        <v>16</v>
      </c>
      <c r="B6" s="2" t="s">
        <v>1</v>
      </c>
      <c r="C6" s="3">
        <v>269</v>
      </c>
      <c r="D6" s="3">
        <v>263</v>
      </c>
    </row>
    <row r="7" spans="1:4" ht="24.95" customHeight="1" x14ac:dyDescent="0.25">
      <c r="A7" s="33" t="s">
        <v>17</v>
      </c>
      <c r="B7" s="2" t="s">
        <v>2</v>
      </c>
      <c r="C7" s="15" t="s">
        <v>81</v>
      </c>
      <c r="D7" s="15" t="s">
        <v>82</v>
      </c>
    </row>
    <row r="8" spans="1:4" ht="13.5" hidden="1" customHeight="1" x14ac:dyDescent="0.25">
      <c r="A8" s="34"/>
      <c r="B8" s="4" t="s">
        <v>35</v>
      </c>
      <c r="C8" s="5">
        <f>39/107</f>
        <v>0.3644859813084112</v>
      </c>
      <c r="D8" s="5">
        <f>37/106</f>
        <v>0.34905660377358488</v>
      </c>
    </row>
    <row r="9" spans="1:4" ht="27.95" customHeight="1" x14ac:dyDescent="0.25">
      <c r="A9" s="33" t="s">
        <v>18</v>
      </c>
      <c r="B9" s="2" t="s">
        <v>3</v>
      </c>
      <c r="C9" s="6">
        <v>26</v>
      </c>
      <c r="D9" s="6">
        <v>25</v>
      </c>
    </row>
    <row r="10" spans="1:4" ht="16.5" customHeight="1" x14ac:dyDescent="0.25">
      <c r="A10" s="32" t="s">
        <v>19</v>
      </c>
      <c r="B10" s="50" t="s">
        <v>4</v>
      </c>
      <c r="C10" s="50"/>
      <c r="D10" s="50"/>
    </row>
    <row r="11" spans="1:4" x14ac:dyDescent="0.25">
      <c r="A11" s="33" t="s">
        <v>20</v>
      </c>
      <c r="B11" s="7" t="s">
        <v>5</v>
      </c>
      <c r="C11" s="3">
        <v>23</v>
      </c>
      <c r="D11" s="3">
        <v>23</v>
      </c>
    </row>
    <row r="12" spans="1:4" x14ac:dyDescent="0.25">
      <c r="A12" s="33" t="s">
        <v>21</v>
      </c>
      <c r="B12" s="8" t="s">
        <v>6</v>
      </c>
      <c r="C12" s="3">
        <v>73</v>
      </c>
      <c r="D12" s="3">
        <v>75</v>
      </c>
    </row>
    <row r="13" spans="1:4" ht="36" x14ac:dyDescent="0.25">
      <c r="A13" s="33" t="s">
        <v>59</v>
      </c>
      <c r="B13" s="8" t="s">
        <v>77</v>
      </c>
      <c r="C13" s="16">
        <v>15.4</v>
      </c>
      <c r="D13" s="17">
        <v>16</v>
      </c>
    </row>
    <row r="14" spans="1:4" ht="16.5" customHeight="1" x14ac:dyDescent="0.25">
      <c r="A14" s="32" t="s">
        <v>22</v>
      </c>
      <c r="B14" s="50" t="s">
        <v>7</v>
      </c>
      <c r="C14" s="50"/>
      <c r="D14" s="50"/>
    </row>
    <row r="15" spans="1:4" ht="39" customHeight="1" x14ac:dyDescent="0.25">
      <c r="A15" s="33" t="s">
        <v>60</v>
      </c>
      <c r="B15" s="18" t="s">
        <v>64</v>
      </c>
      <c r="C15" s="19">
        <v>22</v>
      </c>
      <c r="D15" s="3">
        <v>21</v>
      </c>
    </row>
    <row r="16" spans="1:4" x14ac:dyDescent="0.25">
      <c r="A16" s="33"/>
      <c r="B16" s="9" t="s">
        <v>61</v>
      </c>
      <c r="C16" s="13">
        <v>0.71</v>
      </c>
      <c r="D16" s="13">
        <v>0.67</v>
      </c>
    </row>
    <row r="17" spans="1:4" ht="24.95" customHeight="1" x14ac:dyDescent="0.25">
      <c r="A17" s="33" t="s">
        <v>25</v>
      </c>
      <c r="B17" s="18" t="s">
        <v>48</v>
      </c>
      <c r="C17" s="20"/>
      <c r="D17" s="21"/>
    </row>
    <row r="18" spans="1:4" x14ac:dyDescent="0.25">
      <c r="A18" s="34" t="s">
        <v>44</v>
      </c>
      <c r="B18" s="9" t="s">
        <v>23</v>
      </c>
      <c r="C18" s="38">
        <v>3.25</v>
      </c>
      <c r="D18" s="39">
        <f>6/282*100</f>
        <v>2.1276595744680851</v>
      </c>
    </row>
    <row r="19" spans="1:4" x14ac:dyDescent="0.25">
      <c r="A19" s="33" t="s">
        <v>43</v>
      </c>
      <c r="B19" s="9" t="s">
        <v>24</v>
      </c>
      <c r="C19" s="38">
        <v>7.14</v>
      </c>
      <c r="D19" s="39">
        <f>22/282*100</f>
        <v>7.8014184397163122</v>
      </c>
    </row>
    <row r="20" spans="1:4" ht="26.45" customHeight="1" x14ac:dyDescent="0.25">
      <c r="A20" s="33" t="s">
        <v>26</v>
      </c>
      <c r="B20" s="2" t="s">
        <v>47</v>
      </c>
      <c r="C20" s="10"/>
      <c r="D20" s="10"/>
    </row>
    <row r="21" spans="1:4" x14ac:dyDescent="0.25">
      <c r="A21" s="34" t="s">
        <v>45</v>
      </c>
      <c r="B21" s="9" t="s">
        <v>23</v>
      </c>
      <c r="C21" s="38">
        <v>177.8</v>
      </c>
      <c r="D21" s="38">
        <f>ROUND(1116/6,2)</f>
        <v>186</v>
      </c>
    </row>
    <row r="22" spans="1:4" x14ac:dyDescent="0.25">
      <c r="A22" s="33" t="s">
        <v>46</v>
      </c>
      <c r="B22" s="9" t="s">
        <v>24</v>
      </c>
      <c r="C22" s="38">
        <v>19.600000000000001</v>
      </c>
      <c r="D22" s="38">
        <f>ROUND(650/22,2)</f>
        <v>29.55</v>
      </c>
    </row>
    <row r="23" spans="1:4" ht="14.45" customHeight="1" x14ac:dyDescent="0.25">
      <c r="A23" s="33" t="s">
        <v>63</v>
      </c>
      <c r="B23" s="18" t="s">
        <v>62</v>
      </c>
      <c r="C23" s="38">
        <v>0.23</v>
      </c>
      <c r="D23" s="38">
        <v>0.23</v>
      </c>
    </row>
    <row r="24" spans="1:4" ht="21" customHeight="1" x14ac:dyDescent="0.25">
      <c r="A24" s="31">
        <v>2</v>
      </c>
      <c r="B24" s="43" t="s">
        <v>8</v>
      </c>
      <c r="C24" s="43"/>
      <c r="D24" s="43"/>
    </row>
    <row r="25" spans="1:4" ht="13.5" customHeight="1" x14ac:dyDescent="0.25">
      <c r="A25" s="32" t="s">
        <v>27</v>
      </c>
      <c r="B25" s="44" t="s">
        <v>10</v>
      </c>
      <c r="C25" s="44"/>
      <c r="D25" s="44"/>
    </row>
    <row r="26" spans="1:4" ht="13.5" customHeight="1" x14ac:dyDescent="0.25">
      <c r="A26" s="33" t="s">
        <v>28</v>
      </c>
      <c r="B26" s="8" t="s">
        <v>49</v>
      </c>
      <c r="C26" s="40">
        <v>35110</v>
      </c>
      <c r="D26" s="41">
        <v>-365960</v>
      </c>
    </row>
    <row r="27" spans="1:4" x14ac:dyDescent="0.25">
      <c r="A27" s="33" t="s">
        <v>29</v>
      </c>
      <c r="B27" s="8" t="s">
        <v>50</v>
      </c>
      <c r="C27" s="41">
        <v>77692</v>
      </c>
      <c r="D27" s="41">
        <v>-282523</v>
      </c>
    </row>
    <row r="28" spans="1:4" ht="13.5" customHeight="1" x14ac:dyDescent="0.25">
      <c r="A28" s="33" t="s">
        <v>30</v>
      </c>
      <c r="B28" s="8" t="s">
        <v>11</v>
      </c>
      <c r="C28" s="42">
        <v>1.44</v>
      </c>
      <c r="D28" s="42">
        <v>1.58</v>
      </c>
    </row>
    <row r="29" spans="1:4" ht="13.5" customHeight="1" x14ac:dyDescent="0.25">
      <c r="A29" s="33" t="s">
        <v>31</v>
      </c>
      <c r="B29" s="8" t="s">
        <v>12</v>
      </c>
      <c r="C29" s="42">
        <v>16.190000000000001</v>
      </c>
      <c r="D29" s="42">
        <v>26.06</v>
      </c>
    </row>
    <row r="30" spans="1:4" ht="13.5" customHeight="1" x14ac:dyDescent="0.25">
      <c r="A30" s="33" t="s">
        <v>32</v>
      </c>
      <c r="B30" s="8" t="s">
        <v>51</v>
      </c>
      <c r="C30" s="41">
        <v>746394</v>
      </c>
      <c r="D30" s="41">
        <v>1008920</v>
      </c>
    </row>
    <row r="31" spans="1:4" ht="16.5" customHeight="1" x14ac:dyDescent="0.25">
      <c r="A31" s="35">
        <v>3</v>
      </c>
      <c r="B31" s="45" t="s">
        <v>13</v>
      </c>
      <c r="C31" s="45"/>
      <c r="D31" s="45"/>
    </row>
    <row r="32" spans="1:4" ht="13.5" customHeight="1" x14ac:dyDescent="0.25">
      <c r="A32" s="36" t="s">
        <v>33</v>
      </c>
      <c r="B32" s="8" t="s">
        <v>52</v>
      </c>
      <c r="C32" s="41">
        <v>13789873</v>
      </c>
      <c r="D32" s="41">
        <v>13878298</v>
      </c>
    </row>
    <row r="33" spans="1:4" ht="24" x14ac:dyDescent="0.25">
      <c r="A33" s="36" t="s">
        <v>37</v>
      </c>
      <c r="B33" s="8" t="s">
        <v>53</v>
      </c>
      <c r="C33" s="41">
        <v>344664</v>
      </c>
      <c r="D33" s="41">
        <v>-32209</v>
      </c>
    </row>
    <row r="34" spans="1:4" ht="13.5" customHeight="1" x14ac:dyDescent="0.25">
      <c r="A34" s="36" t="s">
        <v>38</v>
      </c>
      <c r="B34" s="8" t="s">
        <v>54</v>
      </c>
      <c r="C34" s="41">
        <v>13771553</v>
      </c>
      <c r="D34" s="41">
        <v>13685404</v>
      </c>
    </row>
    <row r="35" spans="1:4" ht="13.5" customHeight="1" x14ac:dyDescent="0.25">
      <c r="A35" s="37" t="s">
        <v>39</v>
      </c>
      <c r="B35" s="8" t="s">
        <v>69</v>
      </c>
      <c r="C35" s="41">
        <v>12758840</v>
      </c>
      <c r="D35" s="41">
        <v>12758840</v>
      </c>
    </row>
    <row r="36" spans="1:4" ht="13.5" customHeight="1" x14ac:dyDescent="0.25">
      <c r="A36" s="37" t="s">
        <v>40</v>
      </c>
      <c r="B36" s="8" t="s">
        <v>36</v>
      </c>
      <c r="C36" s="38">
        <f>ROUND(C26/C34*100,2)</f>
        <v>0.25</v>
      </c>
      <c r="D36" s="38">
        <f>ROUND(D26/D34*100,2)</f>
        <v>-2.67</v>
      </c>
    </row>
    <row r="37" spans="1:4" ht="13.5" customHeight="1" x14ac:dyDescent="0.25">
      <c r="A37" s="37" t="s">
        <v>41</v>
      </c>
      <c r="B37" s="8" t="s">
        <v>70</v>
      </c>
      <c r="C37" s="38">
        <v>13.94</v>
      </c>
      <c r="D37" s="39">
        <v>20.67</v>
      </c>
    </row>
    <row r="38" spans="1:4" ht="13.5" customHeight="1" x14ac:dyDescent="0.25">
      <c r="A38" s="37" t="s">
        <v>42</v>
      </c>
      <c r="B38" s="8" t="s">
        <v>55</v>
      </c>
      <c r="C38" s="38">
        <v>3940</v>
      </c>
      <c r="D38" s="38">
        <v>0</v>
      </c>
    </row>
    <row r="39" spans="1:4" ht="38.450000000000003" hidden="1" customHeight="1" x14ac:dyDescent="0.25">
      <c r="A39" s="37" t="s">
        <v>71</v>
      </c>
      <c r="B39" s="8" t="s">
        <v>56</v>
      </c>
      <c r="C39" s="11">
        <v>11591266</v>
      </c>
      <c r="D39" s="11">
        <v>11762300</v>
      </c>
    </row>
    <row r="40" spans="1:4" hidden="1" x14ac:dyDescent="0.25">
      <c r="A40" s="36" t="s">
        <v>72</v>
      </c>
      <c r="B40" s="9" t="s">
        <v>65</v>
      </c>
      <c r="C40" s="12">
        <v>9682330</v>
      </c>
      <c r="D40" s="12">
        <v>9908357</v>
      </c>
    </row>
    <row r="41" spans="1:4" ht="24" hidden="1" x14ac:dyDescent="0.25">
      <c r="A41" s="37" t="s">
        <v>73</v>
      </c>
      <c r="B41" s="14" t="s">
        <v>66</v>
      </c>
      <c r="C41" s="12">
        <v>1437267</v>
      </c>
      <c r="D41" s="12">
        <v>1686029</v>
      </c>
    </row>
    <row r="42" spans="1:4" hidden="1" x14ac:dyDescent="0.25">
      <c r="A42" s="37" t="s">
        <v>74</v>
      </c>
      <c r="B42" s="14" t="s">
        <v>67</v>
      </c>
      <c r="C42" s="12">
        <v>471669</v>
      </c>
      <c r="D42" s="12">
        <v>408030</v>
      </c>
    </row>
    <row r="43" spans="1:4" ht="24.6" hidden="1" customHeight="1" x14ac:dyDescent="0.25">
      <c r="A43" s="23" t="s">
        <v>75</v>
      </c>
      <c r="B43" s="22" t="s">
        <v>57</v>
      </c>
      <c r="C43" s="24">
        <f>C44</f>
        <v>37381.760000000002</v>
      </c>
      <c r="D43" s="24">
        <f>D44</f>
        <v>0</v>
      </c>
    </row>
    <row r="44" spans="1:4" ht="24" hidden="1" x14ac:dyDescent="0.25">
      <c r="A44" s="25" t="s">
        <v>76</v>
      </c>
      <c r="B44" s="26" t="s">
        <v>68</v>
      </c>
      <c r="C44" s="27">
        <v>37381.760000000002</v>
      </c>
      <c r="D44" s="28">
        <v>0</v>
      </c>
    </row>
    <row r="45" spans="1:4" x14ac:dyDescent="0.25">
      <c r="A45" s="46"/>
      <c r="B45" s="46"/>
      <c r="C45" s="46"/>
    </row>
  </sheetData>
  <mergeCells count="10">
    <mergeCell ref="B24:D24"/>
    <mergeCell ref="B25:D25"/>
    <mergeCell ref="B31:D31"/>
    <mergeCell ref="A45:C45"/>
    <mergeCell ref="A1:D1"/>
    <mergeCell ref="A2:D2"/>
    <mergeCell ref="B4:D4"/>
    <mergeCell ref="B5:D5"/>
    <mergeCell ref="B10:D10"/>
    <mergeCell ref="B14:D14"/>
  </mergeCells>
  <pageMargins left="0.7" right="0.7" top="0.75" bottom="0.75" header="0.3" footer="0.3"/>
  <pageSetup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Gintermuiza</vt:lpstr>
      <vt:lpstr>Gintermuiza!_Hlk531005460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Sanita Freivalde</dc:creator>
  <cp:lastModifiedBy>kkarpovs</cp:lastModifiedBy>
  <cp:lastPrinted>2023-08-11T06:36:06Z</cp:lastPrinted>
  <dcterms:created xsi:type="dcterms:W3CDTF">2022-06-12T13:07:41Z</dcterms:created>
  <dcterms:modified xsi:type="dcterms:W3CDTF">2026-05-12T13:01:27Z</dcterms:modified>
</cp:coreProperties>
</file>