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Liesma.Jankovska\Desktop\PKC_2018\"/>
    </mc:Choice>
  </mc:AlternateContent>
  <xr:revisionPtr revIDLastSave="0" documentId="8_{235D68D3-DD19-43AA-A1E1-30BD47928AD6}" xr6:coauthVersionLast="43" xr6:coauthVersionMax="43"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Sheet1!$A$1:$G$62</definedName>
    <definedName name="_xlnm.Print_Titles" localSheetId="0">Sheet1!$12:$12</definedName>
  </definedNames>
  <calcPr calcId="181029"/>
  <customWorkbookViews>
    <customWorkbookView name="Kristīne Priede - Personal View" guid="{93C35C07-5A90-45AB-A2C2-CF98E82FB2E9}" mergeInterval="0" personalView="1" maximized="1" windowWidth="1916" windowHeight="802"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1" l="1"/>
  <c r="D41" i="1"/>
  <c r="B41" i="1"/>
  <c r="C38" i="1" l="1"/>
  <c r="D38" i="1"/>
  <c r="B38" i="1"/>
  <c r="E30" i="1"/>
  <c r="E28" i="1"/>
  <c r="F28" i="1" s="1"/>
  <c r="E29" i="1"/>
  <c r="F29" i="1" s="1"/>
  <c r="E16" i="1" l="1"/>
  <c r="F16" i="1" s="1"/>
  <c r="E17" i="1"/>
  <c r="F17" i="1" s="1"/>
  <c r="E18" i="1"/>
  <c r="F18" i="1" s="1"/>
  <c r="E19" i="1"/>
  <c r="F19" i="1" s="1"/>
  <c r="E20" i="1"/>
  <c r="F20" i="1" s="1"/>
  <c r="E21" i="1"/>
  <c r="F21" i="1" s="1"/>
  <c r="E22" i="1"/>
  <c r="F22" i="1" s="1"/>
  <c r="E23" i="1"/>
  <c r="F23" i="1" s="1"/>
  <c r="F15" i="1"/>
  <c r="E14" i="1"/>
  <c r="F14" i="1" s="1"/>
  <c r="E15" i="1"/>
  <c r="F30" i="1" l="1"/>
  <c r="E56" i="1" l="1"/>
  <c r="F56" i="1" s="1"/>
  <c r="E55" i="1"/>
  <c r="F55" i="1" s="1"/>
  <c r="E54" i="1"/>
  <c r="F54" i="1" s="1"/>
  <c r="D53" i="1"/>
  <c r="C53" i="1"/>
  <c r="B53" i="1"/>
  <c r="E52" i="1"/>
  <c r="F52" i="1" s="1"/>
  <c r="E53" i="1" l="1"/>
  <c r="F53" i="1" s="1"/>
  <c r="D45" i="1"/>
  <c r="D44" i="1" s="1"/>
  <c r="C45" i="1"/>
  <c r="B45" i="1"/>
  <c r="E51" i="1"/>
  <c r="F51" i="1" s="1"/>
  <c r="E48" i="1"/>
  <c r="F48" i="1" s="1"/>
  <c r="E36" i="1"/>
  <c r="F36" i="1" s="1"/>
  <c r="E37" i="1"/>
  <c r="F37" i="1" s="1"/>
  <c r="E35" i="1" l="1"/>
  <c r="E44" i="1"/>
  <c r="F44" i="1" s="1"/>
  <c r="E39" i="1"/>
  <c r="F39" i="1" s="1"/>
  <c r="E46" i="1" l="1"/>
  <c r="F46" i="1" s="1"/>
  <c r="E47" i="1"/>
  <c r="F47" i="1" s="1"/>
  <c r="E49" i="1"/>
  <c r="F49" i="1" s="1"/>
  <c r="E50" i="1"/>
  <c r="F50" i="1" s="1"/>
  <c r="E38" i="1"/>
  <c r="E13" i="1"/>
  <c r="E27" i="1" l="1"/>
  <c r="F27" i="1" s="1"/>
  <c r="E45" i="1"/>
  <c r="F45" i="1" s="1"/>
  <c r="E43" i="1"/>
  <c r="F43" i="1" s="1"/>
  <c r="E42" i="1"/>
  <c r="F42" i="1" s="1"/>
  <c r="E41" i="1"/>
  <c r="F41" i="1" s="1"/>
  <c r="E40" i="1"/>
  <c r="F40" i="1" s="1"/>
  <c r="F38" i="1"/>
  <c r="F35" i="1"/>
  <c r="E34" i="1"/>
  <c r="F34" i="1" s="1"/>
  <c r="F13" i="1"/>
</calcChain>
</file>

<file path=xl/sharedStrings.xml><?xml version="1.0" encoding="utf-8"?>
<sst xmlns="http://schemas.openxmlformats.org/spreadsheetml/2006/main" count="81" uniqueCount="66">
  <si>
    <t>Finanšu mērķi</t>
  </si>
  <si>
    <t>Rādītāji</t>
  </si>
  <si>
    <t>Finanšu rādītāji</t>
  </si>
  <si>
    <t>neto apgrozījums, EUR</t>
  </si>
  <si>
    <t>peļņa pirms procentu maksājumiem, nodokļiem, nolietojuma un amortizācijas atskaitījumiem (EBITDA), EUR</t>
  </si>
  <si>
    <t>pašu kapitāls, EUR</t>
  </si>
  <si>
    <t>pašu kapitāla atdeve (ROE), %</t>
  </si>
  <si>
    <t>Nefinanšu mērķi</t>
  </si>
  <si>
    <t>Novirze  no plānotā, %</t>
  </si>
  <si>
    <t>saistības pret pašu kapitālu, %</t>
  </si>
  <si>
    <t>Valdes skaidrojums par novirzēm</t>
  </si>
  <si>
    <t>kopējais likviditātes rādītājs</t>
  </si>
  <si>
    <t>Mērķis</t>
  </si>
  <si>
    <t>pašvaldības budžeta finansējums, mērķis Nr.2, EUR</t>
  </si>
  <si>
    <t>Informācija par kapitālsabiedrības darbības rezultātiem</t>
  </si>
  <si>
    <t>Kapitālsabiedrības nosaukums:</t>
  </si>
  <si>
    <t>Novirze  no plānotā</t>
  </si>
  <si>
    <t>Pārskata gads:</t>
  </si>
  <si>
    <t>citi kapitālsabiedrības vidēja termiņa darbības stratēģijā minētie finanšu rādītāji</t>
  </si>
  <si>
    <t>peļņa vai zaudējumi, EUR</t>
  </si>
  <si>
    <t>pamatdarbības neto naudas plūsma, EUR</t>
  </si>
  <si>
    <t>investīciju plāna izpilde, EUR</t>
  </si>
  <si>
    <t>valsts budžetā iemaksātās dividendes pārskata periodā, EUR</t>
  </si>
  <si>
    <t>....</t>
  </si>
  <si>
    <t>Ar Ministru kabineta lēmumu atstātās peļņas daļas izlietojums kopā, EUR</t>
  </si>
  <si>
    <t>Pielikums</t>
  </si>
  <si>
    <t>Ministru kabineta</t>
  </si>
  <si>
    <t>2016. gada 9. februāra</t>
  </si>
  <si>
    <t>noteikumiem Nr.  95</t>
  </si>
  <si>
    <t>VSIA "Slimnīca "Ģintermuiža""</t>
  </si>
  <si>
    <t>2018.gada plāns</t>
  </si>
  <si>
    <t>2018.gada faktiskā izpilde</t>
  </si>
  <si>
    <t>2017.gada faktiskā izpilde</t>
  </si>
  <si>
    <t>Kopējais stacionāro gultu skaits</t>
  </si>
  <si>
    <t>Iestādē strādājošo ārstniecības personu vecuma grupā 25-40 gadiem īpatsvars no kopējā iestādē strādājošo ārstniecības personu skaita, %</t>
  </si>
  <si>
    <t>Vidējais ārstēšanas ilgums  stacionārā,dienas</t>
  </si>
  <si>
    <t>Gultu noslodze, %</t>
  </si>
  <si>
    <t>Pacientu ar šizofrēniju, šizotipiskiem traucējumiem vai murgiem, kuriem bija nepieciešama  neatliekama atkārtota stacionēšana 30 dienu laikā tajā pašā stacionārajā ārstniecības iestādē, skaits</t>
  </si>
  <si>
    <t>Uz mājām izrakstītie pacientu, kuri atkārtoti hospitalizēti tajā pašā vai nākamajā dienā (neieskaitot pacientus, kuriem nākamā hospitalizācija ir aprūpe vai rehabilitācija), skaits</t>
  </si>
  <si>
    <t>Pacientu īpatsvars, %, kuri sniegtos veselības aprūpes pakalpojumus novērtē ar "labi"(aptaujas dati)</t>
  </si>
  <si>
    <t>Veselības inspekcijā saņemto sūdzību skaits par slimnīcas sniegtajiem veselības aprūpes pakalpojumiem</t>
  </si>
  <si>
    <t>Peļņa, EUR</t>
  </si>
  <si>
    <t>Pamatdarbības naudas plūsma, EUR</t>
  </si>
  <si>
    <t>Neto peļņas rentabilitātes rādītājs, %</t>
  </si>
  <si>
    <t>Kopējās likviditātes koeficients</t>
  </si>
  <si>
    <t>Funkcionālo speciālistu īpatsvars no visiem strādājošiem,%</t>
  </si>
  <si>
    <t>Stacionāro akūtās palīdzības gultu skaits</t>
  </si>
  <si>
    <t>Praktizējošo ārstu (bez zobārstiem un rezidentiem) un praktizējošo māsu  skaita attiecība</t>
  </si>
  <si>
    <t>49/113</t>
  </si>
  <si>
    <t>2018.gadā pacientu aptauja netika veikta. Pārskata gadā ir uzsākta aptaujas ankešu satura aktualizācija un izvērtēšana par ankešu aizpildīšanas tehniskajām iespējām, nodrošinot operatīvu iegūto datu atspoguļojumu.</t>
  </si>
  <si>
    <r>
      <t xml:space="preserve">no valsts un pašvaldību budžeta tieši vai netieši </t>
    </r>
    <r>
      <rPr>
        <u/>
        <sz val="9"/>
        <color theme="1"/>
        <rFont val="Calibri"/>
        <family val="2"/>
        <charset val="186"/>
        <scheme val="minor"/>
      </rPr>
      <t xml:space="preserve">saņemtais finansējums </t>
    </r>
    <r>
      <rPr>
        <sz val="9"/>
        <color theme="1"/>
        <rFont val="Calibri"/>
        <family val="2"/>
        <charset val="186"/>
        <scheme val="minor"/>
      </rPr>
      <t>(dotācijas, maksa par pakalpojumiem un citi finanšu līdzekļi) kopā, EUR</t>
    </r>
  </si>
  <si>
    <r>
      <t xml:space="preserve">no valsts un pašvaldību budžeta tieši vai netieši </t>
    </r>
    <r>
      <rPr>
        <u/>
        <sz val="9"/>
        <color theme="1"/>
        <rFont val="Calibri"/>
        <family val="2"/>
        <charset val="186"/>
        <scheme val="minor"/>
      </rPr>
      <t>saņemtā finansējuma izlietojums</t>
    </r>
    <r>
      <rPr>
        <sz val="9"/>
        <color theme="1"/>
        <rFont val="Calibri"/>
        <family val="2"/>
        <charset val="186"/>
        <scheme val="minor"/>
      </rPr>
      <t xml:space="preserve"> (dotācijas, maksa par pakalpojumiem un citi finanšu līdzekļi) kopā, EUR</t>
    </r>
  </si>
  <si>
    <t>Pārskata gadā neīsteno katlu mājas daļēju renovāciju, jo  nomainīja apkures katlu; neaprīkoja Sensoro isatabu, jo nenoslēdza līgumu par INTERREG projekta īstenošanu (pārcelts uz 2019.gadu)</t>
  </si>
  <si>
    <t>valsts budžeta finansējums veselības aprūpes pakalpojumiem, EUR</t>
  </si>
  <si>
    <t>valsts budžeta finansējums sociālās aprūpes pakalpojumiem, EUR</t>
  </si>
  <si>
    <t>valsts budžeta finansējums rezidentu apmācībai, EUR</t>
  </si>
  <si>
    <t>valsts budžeta finansējums VGA aizdevuma saistību izpildei, EUR</t>
  </si>
  <si>
    <t>Dabasgāzes apkures katla iegāde, lai nodrošinātu nepārtrauktu veselības aprūpes pakalpojumu sniegšanu, EUR</t>
  </si>
  <si>
    <t>Infrastruktūras atjaunošana, EUR</t>
  </si>
  <si>
    <t>43/106</t>
  </si>
  <si>
    <t>Sagatavošanas datums: 07.05.2019</t>
  </si>
  <si>
    <t>Sagatavotājs: L.Jankovska</t>
  </si>
  <si>
    <t>Tālrunis:63007500</t>
  </si>
  <si>
    <t>E-pasts: liesma@gintermuiza.lv</t>
  </si>
  <si>
    <t>Kapitālsabiedrībā rādītājs tiek monitorēts, analizējot katru gadījumu: 12 no visiem gadījumiem pacientu atvedusi NMPD brigāde, 5 gadījumos pacients ir SAC klients, 7 gadījumos pacients pēc izrakstīšanās no satcionāra nav lietojis medikamentus. Ir 7 gadījumi, kad pacients pārvests uz Jelgavas pilsētas slimnīcu, lai viņam sniegtu neatliekamo medicīnisko palīdzību sakarā ar somatisku (sirds slimību gadījumi)saslimšanu, bet pēc dienas atvests atpakaļ. Liela nozīme psihaitrijas pacientu ārpusslimnīcas aprūpē ir tam, vai pacients dzīvo ģimenē vai dzīvo viens - tas ietekmē gan psihiatriskās saslimšanas medikamentu lietošanu, gan vispārējā veselības stāvokļa saglabāšanu.</t>
  </si>
  <si>
    <t>2018.gadā par slimnīcas sniegtajiem veselības aprūpes pakalpojumiem ir izskatīti 11 iesniegumi sekojošos jautājumos: 3 iesniegumi profilā psihiatrija, no kuriem 2 pēc izskatīšanas atzīti par pamatotiem; 1 iesniegums profilā narkoloģija - nepamatots; 1 par maksājumu iekasēšanas/pieprasīšanas kārtību ārstniecības iestādē - pamatots; 1 par pacienta tiesībām - nepamatots; 1 par veselības aprūpes pakalpojumu sniegšanu - nepamatots; 4 par citiem jautājumiem (komunikācija, autovadītāja medicīniskā apliecība, nepamatota ievietošana slimnīcā) - nepamatoti.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</si>
</sst>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6" x14ac:knownFonts="1">
    <font>
      <sz val="11"/>
      <color theme="1"/>
      <name val="Calibri"/>
      <family val="2"/>
      <scheme val="minor"/>
    </font>
    <font>
      <sz val="11"/>
      <color theme="1"/>
      <name val="Calibri"/>
      <family val="2"/>
      <charset val="186"/>
      <scheme val="minor"/>
    </font>
    <font>
      <sz val="11"/>
      <color theme="1"/>
      <name val="Calibri"/>
      <family val="2"/>
      <scheme val="minor"/>
    </font>
    <font>
      <b/>
      <sz val="11"/>
      <color theme="1"/>
      <name val="Calibri"/>
      <family val="2"/>
      <charset val="186"/>
      <scheme val="minor"/>
    </font>
    <font>
      <b/>
      <sz val="14"/>
      <color theme="1"/>
      <name val="Calibri"/>
      <family val="2"/>
      <charset val="186"/>
      <scheme val="minor"/>
    </font>
    <font>
      <b/>
      <sz val="12"/>
      <color theme="1"/>
      <name val="Calibri"/>
      <family val="2"/>
      <charset val="186"/>
      <scheme val="minor"/>
    </font>
    <font>
      <sz val="10"/>
      <name val="Calibri"/>
      <family val="2"/>
      <charset val="186"/>
      <scheme val="minor"/>
    </font>
    <font>
      <sz val="9"/>
      <color theme="1"/>
      <name val="Calibri"/>
      <family val="2"/>
      <charset val="186"/>
      <scheme val="minor"/>
    </font>
    <font>
      <sz val="10"/>
      <color theme="1"/>
      <name val="Calibri"/>
      <family val="2"/>
      <charset val="186"/>
      <scheme val="minor"/>
    </font>
    <font>
      <b/>
      <sz val="10"/>
      <color theme="1"/>
      <name val="Calibri"/>
      <family val="2"/>
      <charset val="186"/>
      <scheme val="minor"/>
    </font>
    <font>
      <i/>
      <sz val="8"/>
      <color rgb="FF000000"/>
      <name val="Calibri"/>
      <family val="2"/>
      <charset val="186"/>
      <scheme val="minor"/>
    </font>
    <font>
      <sz val="9"/>
      <name val="Calibri"/>
      <family val="2"/>
      <charset val="186"/>
      <scheme val="minor"/>
    </font>
    <font>
      <u/>
      <sz val="9"/>
      <color theme="1"/>
      <name val="Calibri"/>
      <family val="2"/>
      <charset val="186"/>
      <scheme val="minor"/>
    </font>
    <font>
      <sz val="10"/>
      <name val="Arial"/>
      <family val="2"/>
      <charset val="186"/>
    </font>
    <font>
      <sz val="8"/>
      <name val="Calibri"/>
      <family val="2"/>
      <charset val="186"/>
      <scheme val="minor"/>
    </font>
    <font>
      <sz val="8"/>
      <color theme="1"/>
      <name val="Calibri"/>
      <family val="2"/>
      <charset val="186"/>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0" fontId="13" fillId="0" borderId="0"/>
  </cellStyleXfs>
  <cellXfs count="48">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horizontal="right"/>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vertical="center" wrapText="1"/>
    </xf>
    <xf numFmtId="0" fontId="8" fillId="0" borderId="0" xfId="0" applyFont="1"/>
    <xf numFmtId="0" fontId="10" fillId="0" borderId="0" xfId="0" applyFont="1" applyAlignment="1">
      <alignment horizontal="right" vertical="center"/>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0" xfId="0" applyFont="1"/>
    <xf numFmtId="9" fontId="7" fillId="0" borderId="1" xfId="1" applyFont="1" applyBorder="1" applyAlignment="1">
      <alignment vertical="center" wrapText="1"/>
    </xf>
    <xf numFmtId="0" fontId="6" fillId="2"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9" fontId="11" fillId="0" borderId="1" xfId="1" applyFont="1" applyBorder="1" applyAlignment="1">
      <alignment vertical="center" wrapText="1"/>
    </xf>
    <xf numFmtId="0" fontId="1" fillId="0" borderId="0" xfId="0" applyFont="1" applyAlignment="1">
      <alignment horizontal="center"/>
    </xf>
    <xf numFmtId="3" fontId="11" fillId="2" borderId="2"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5" fontId="7" fillId="2" borderId="2"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14" fillId="0" borderId="1" xfId="2" applyFont="1" applyBorder="1" applyAlignment="1">
      <alignment wrapText="1"/>
    </xf>
    <xf numFmtId="0" fontId="11" fillId="0" borderId="1" xfId="0" applyFont="1" applyBorder="1" applyAlignment="1">
      <alignment horizontal="center" vertical="center" wrapText="1"/>
    </xf>
    <xf numFmtId="0" fontId="15" fillId="0" borderId="1" xfId="0" applyFont="1" applyBorder="1" applyAlignment="1">
      <alignment wrapText="1"/>
    </xf>
    <xf numFmtId="0" fontId="3" fillId="0" borderId="0" xfId="0" applyFont="1" applyAlignment="1">
      <alignment horizontal="center" wrapText="1"/>
    </xf>
    <xf numFmtId="0" fontId="3" fillId="0" borderId="0" xfId="0" applyFont="1" applyAlignment="1">
      <alignment horizontal="left"/>
    </xf>
    <xf numFmtId="0" fontId="4" fillId="0" borderId="0" xfId="0" applyFont="1" applyAlignment="1">
      <alignment horizontal="left" indent="1"/>
    </xf>
    <xf numFmtId="0" fontId="8" fillId="0" borderId="0" xfId="0" applyFont="1" applyAlignment="1">
      <alignment horizontal="left"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cellXfs>
  <cellStyles count="3">
    <cellStyle name="Normal 2 2 3" xfId="2" xr:uid="{750602D0-58C4-429B-AFDB-C9CF8FF8C826}"/>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0</xdr:colOff>
      <xdr:row>59</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7</xdr:col>
      <xdr:colOff>0</xdr:colOff>
      <xdr:row>59</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topLeftCell="A23" zoomScale="110" zoomScaleNormal="110" workbookViewId="0">
      <selection activeCell="A31" sqref="A31:G31"/>
    </sheetView>
  </sheetViews>
  <sheetFormatPr defaultRowHeight="15" x14ac:dyDescent="0.25"/>
  <cols>
    <col min="1" max="1" width="34.140625" style="1" customWidth="1"/>
    <col min="2" max="2" width="10.28515625" style="18" bestFit="1" customWidth="1"/>
    <col min="3" max="5" width="8.85546875" style="18" customWidth="1"/>
    <col min="6" max="6" width="8.85546875" style="1" customWidth="1"/>
    <col min="7" max="7" width="46.7109375" style="1" customWidth="1"/>
    <col min="8" max="16384" width="9.140625" style="1"/>
  </cols>
  <sheetData>
    <row r="1" spans="1:7" x14ac:dyDescent="0.25">
      <c r="G1" s="9" t="s">
        <v>25</v>
      </c>
    </row>
    <row r="2" spans="1:7" x14ac:dyDescent="0.25">
      <c r="G2" s="9" t="s">
        <v>26</v>
      </c>
    </row>
    <row r="3" spans="1:7" x14ac:dyDescent="0.25">
      <c r="G3" s="9" t="s">
        <v>27</v>
      </c>
    </row>
    <row r="4" spans="1:7" x14ac:dyDescent="0.25">
      <c r="G4" s="9" t="s">
        <v>28</v>
      </c>
    </row>
    <row r="6" spans="1:7" ht="22.7" customHeight="1" x14ac:dyDescent="0.25">
      <c r="A6" s="42" t="s">
        <v>14</v>
      </c>
      <c r="B6" s="42"/>
      <c r="C6" s="42"/>
      <c r="D6" s="42"/>
      <c r="E6" s="42"/>
      <c r="F6" s="42"/>
      <c r="G6" s="42"/>
    </row>
    <row r="7" spans="1:7" ht="14.25" customHeight="1" x14ac:dyDescent="0.25">
      <c r="A7" s="2"/>
      <c r="B7" s="2"/>
      <c r="C7" s="2"/>
      <c r="D7" s="2"/>
      <c r="E7" s="2"/>
      <c r="F7" s="2"/>
      <c r="G7" s="2"/>
    </row>
    <row r="8" spans="1:7" ht="18" customHeight="1" x14ac:dyDescent="0.25">
      <c r="A8" s="3" t="s">
        <v>15</v>
      </c>
      <c r="B8" s="43" t="s">
        <v>29</v>
      </c>
      <c r="C8" s="43"/>
      <c r="D8" s="43"/>
      <c r="E8" s="43"/>
      <c r="F8" s="43"/>
      <c r="G8" s="43"/>
    </row>
    <row r="9" spans="1:7" ht="18.75" x14ac:dyDescent="0.3">
      <c r="A9" s="3" t="s">
        <v>17</v>
      </c>
      <c r="B9" s="44">
        <v>2018</v>
      </c>
      <c r="C9" s="44"/>
      <c r="D9" s="44"/>
      <c r="E9" s="44"/>
      <c r="F9" s="44"/>
      <c r="G9" s="44"/>
    </row>
    <row r="10" spans="1:7" ht="14.25" customHeight="1" x14ac:dyDescent="0.25"/>
    <row r="11" spans="1:7" ht="15.75" x14ac:dyDescent="0.25">
      <c r="A11" s="46" t="s">
        <v>7</v>
      </c>
      <c r="B11" s="46"/>
      <c r="C11" s="46"/>
      <c r="D11" s="46"/>
      <c r="E11" s="46"/>
      <c r="F11" s="46"/>
      <c r="G11" s="46"/>
    </row>
    <row r="12" spans="1:7" s="6" customFormat="1" ht="48" x14ac:dyDescent="0.25">
      <c r="A12" s="14" t="s">
        <v>12</v>
      </c>
      <c r="B12" s="5" t="s">
        <v>32</v>
      </c>
      <c r="C12" s="5" t="s">
        <v>30</v>
      </c>
      <c r="D12" s="5" t="s">
        <v>31</v>
      </c>
      <c r="E12" s="5" t="s">
        <v>16</v>
      </c>
      <c r="F12" s="5" t="s">
        <v>8</v>
      </c>
      <c r="G12" s="5" t="s">
        <v>10</v>
      </c>
    </row>
    <row r="13" spans="1:7" s="12" customFormat="1" ht="12" x14ac:dyDescent="0.2">
      <c r="A13" s="15" t="s">
        <v>33</v>
      </c>
      <c r="B13" s="19">
        <v>360</v>
      </c>
      <c r="C13" s="20">
        <v>350</v>
      </c>
      <c r="D13" s="21">
        <v>346</v>
      </c>
      <c r="E13" s="21">
        <f>D13-C13</f>
        <v>-4</v>
      </c>
      <c r="F13" s="17">
        <f>E13/C13</f>
        <v>-1.1428571428571429E-2</v>
      </c>
      <c r="G13" s="11"/>
    </row>
    <row r="14" spans="1:7" s="12" customFormat="1" ht="24" x14ac:dyDescent="0.2">
      <c r="A14" s="15" t="s">
        <v>45</v>
      </c>
      <c r="B14" s="22">
        <v>1.01</v>
      </c>
      <c r="C14" s="23">
        <v>1.22</v>
      </c>
      <c r="D14" s="24">
        <v>1.22</v>
      </c>
      <c r="E14" s="24">
        <f t="shared" ref="E14:E23" si="0">D14-C14</f>
        <v>0</v>
      </c>
      <c r="F14" s="17">
        <f t="shared" ref="F14:F23" si="1">E14/C14</f>
        <v>0</v>
      </c>
      <c r="G14" s="11"/>
    </row>
    <row r="15" spans="1:7" s="12" customFormat="1" ht="12" x14ac:dyDescent="0.2">
      <c r="A15" s="15" t="s">
        <v>46</v>
      </c>
      <c r="B15" s="19">
        <v>335</v>
      </c>
      <c r="C15" s="20">
        <v>330</v>
      </c>
      <c r="D15" s="21">
        <v>326</v>
      </c>
      <c r="E15" s="21">
        <f t="shared" si="0"/>
        <v>-4</v>
      </c>
      <c r="F15" s="17">
        <f t="shared" si="1"/>
        <v>-1.2121212121212121E-2</v>
      </c>
      <c r="G15" s="11"/>
    </row>
    <row r="16" spans="1:7" s="12" customFormat="1" ht="36" x14ac:dyDescent="0.2">
      <c r="A16" s="15" t="s">
        <v>47</v>
      </c>
      <c r="B16" s="25" t="s">
        <v>48</v>
      </c>
      <c r="C16" s="25" t="s">
        <v>48</v>
      </c>
      <c r="D16" s="26" t="s">
        <v>59</v>
      </c>
      <c r="E16" s="24" t="e">
        <f t="shared" si="0"/>
        <v>#VALUE!</v>
      </c>
      <c r="F16" s="17" t="e">
        <f t="shared" si="1"/>
        <v>#VALUE!</v>
      </c>
      <c r="G16" s="11"/>
    </row>
    <row r="17" spans="1:7" s="12" customFormat="1" ht="48" x14ac:dyDescent="0.2">
      <c r="A17" s="15" t="s">
        <v>34</v>
      </c>
      <c r="B17" s="19">
        <v>16</v>
      </c>
      <c r="C17" s="20">
        <v>17</v>
      </c>
      <c r="D17" s="21">
        <v>17</v>
      </c>
      <c r="E17" s="21">
        <f t="shared" si="0"/>
        <v>0</v>
      </c>
      <c r="F17" s="17">
        <f t="shared" si="1"/>
        <v>0</v>
      </c>
      <c r="G17" s="11"/>
    </row>
    <row r="18" spans="1:7" s="12" customFormat="1" ht="24" x14ac:dyDescent="0.2">
      <c r="A18" s="15" t="s">
        <v>35</v>
      </c>
      <c r="B18" s="19">
        <v>33</v>
      </c>
      <c r="C18" s="20">
        <v>33</v>
      </c>
      <c r="D18" s="21">
        <v>31</v>
      </c>
      <c r="E18" s="21">
        <f t="shared" si="0"/>
        <v>-2</v>
      </c>
      <c r="F18" s="17">
        <f t="shared" si="1"/>
        <v>-6.0606060606060608E-2</v>
      </c>
      <c r="G18" s="11"/>
    </row>
    <row r="19" spans="1:7" s="12" customFormat="1" ht="12" x14ac:dyDescent="0.2">
      <c r="A19" s="15" t="s">
        <v>36</v>
      </c>
      <c r="B19" s="19">
        <v>86</v>
      </c>
      <c r="C19" s="20">
        <v>92</v>
      </c>
      <c r="D19" s="21">
        <v>86</v>
      </c>
      <c r="E19" s="21">
        <f t="shared" si="0"/>
        <v>-6</v>
      </c>
      <c r="F19" s="17">
        <f t="shared" si="1"/>
        <v>-6.5217391304347824E-2</v>
      </c>
      <c r="G19" s="11"/>
    </row>
    <row r="20" spans="1:7" s="12" customFormat="1" ht="60" x14ac:dyDescent="0.2">
      <c r="A20" s="15" t="s">
        <v>37</v>
      </c>
      <c r="B20" s="19">
        <v>99</v>
      </c>
      <c r="C20" s="20">
        <v>85</v>
      </c>
      <c r="D20" s="21">
        <v>86</v>
      </c>
      <c r="E20" s="24">
        <f t="shared" si="0"/>
        <v>1</v>
      </c>
      <c r="F20" s="17">
        <f t="shared" si="1"/>
        <v>1.1764705882352941E-2</v>
      </c>
      <c r="G20" s="11"/>
    </row>
    <row r="21" spans="1:7" s="12" customFormat="1" ht="156" x14ac:dyDescent="0.2">
      <c r="A21" s="15" t="s">
        <v>38</v>
      </c>
      <c r="B21" s="19">
        <v>27</v>
      </c>
      <c r="C21" s="20">
        <v>27</v>
      </c>
      <c r="D21" s="21">
        <v>34</v>
      </c>
      <c r="E21" s="24">
        <f t="shared" si="0"/>
        <v>7</v>
      </c>
      <c r="F21" s="17">
        <f t="shared" si="1"/>
        <v>0.25925925925925924</v>
      </c>
      <c r="G21" s="11" t="s">
        <v>64</v>
      </c>
    </row>
    <row r="22" spans="1:7" s="12" customFormat="1" ht="60" x14ac:dyDescent="0.2">
      <c r="A22" s="15" t="s">
        <v>39</v>
      </c>
      <c r="B22" s="19">
        <v>79</v>
      </c>
      <c r="C22" s="20">
        <v>80</v>
      </c>
      <c r="D22" s="21">
        <v>0</v>
      </c>
      <c r="E22" s="21">
        <f t="shared" si="0"/>
        <v>-80</v>
      </c>
      <c r="F22" s="17">
        <f t="shared" si="1"/>
        <v>-1</v>
      </c>
      <c r="G22" s="11" t="s">
        <v>49</v>
      </c>
    </row>
    <row r="23" spans="1:7" s="12" customFormat="1" ht="123.75" customHeight="1" x14ac:dyDescent="0.2">
      <c r="A23" s="15" t="s">
        <v>40</v>
      </c>
      <c r="B23" s="19">
        <v>2</v>
      </c>
      <c r="C23" s="20">
        <v>5</v>
      </c>
      <c r="D23" s="21">
        <v>11</v>
      </c>
      <c r="E23" s="21">
        <f t="shared" si="0"/>
        <v>6</v>
      </c>
      <c r="F23" s="17">
        <f t="shared" si="1"/>
        <v>1.2</v>
      </c>
      <c r="G23" s="41" t="s">
        <v>65</v>
      </c>
    </row>
    <row r="24" spans="1:7" x14ac:dyDescent="0.25">
      <c r="A24" s="47"/>
      <c r="B24" s="47"/>
      <c r="C24" s="47"/>
      <c r="D24" s="47"/>
      <c r="E24" s="47"/>
      <c r="F24" s="47"/>
      <c r="G24" s="47"/>
    </row>
    <row r="25" spans="1:7" ht="15.75" x14ac:dyDescent="0.25">
      <c r="A25" s="46" t="s">
        <v>0</v>
      </c>
      <c r="B25" s="46"/>
      <c r="C25" s="46"/>
      <c r="D25" s="46"/>
      <c r="E25" s="46"/>
      <c r="F25" s="46"/>
      <c r="G25" s="46"/>
    </row>
    <row r="26" spans="1:7" s="6" customFormat="1" ht="48" x14ac:dyDescent="0.25">
      <c r="A26" s="14" t="s">
        <v>12</v>
      </c>
      <c r="B26" s="5" t="s">
        <v>32</v>
      </c>
      <c r="C26" s="5" t="s">
        <v>30</v>
      </c>
      <c r="D26" s="5" t="s">
        <v>31</v>
      </c>
      <c r="E26" s="5" t="s">
        <v>16</v>
      </c>
      <c r="F26" s="5" t="s">
        <v>8</v>
      </c>
      <c r="G26" s="5" t="s">
        <v>10</v>
      </c>
    </row>
    <row r="27" spans="1:7" s="12" customFormat="1" ht="12" x14ac:dyDescent="0.2">
      <c r="A27" s="16" t="s">
        <v>41</v>
      </c>
      <c r="B27" s="34">
        <v>7225</v>
      </c>
      <c r="C27" s="35">
        <v>0</v>
      </c>
      <c r="D27" s="36">
        <v>352</v>
      </c>
      <c r="E27" s="30">
        <f t="shared" ref="E27:E30" si="2">D27-C27</f>
        <v>352</v>
      </c>
      <c r="F27" s="13" t="e">
        <f>E27/C27</f>
        <v>#DIV/0!</v>
      </c>
      <c r="G27" s="11"/>
    </row>
    <row r="28" spans="1:7" s="12" customFormat="1" ht="12" x14ac:dyDescent="0.2">
      <c r="A28" s="16" t="s">
        <v>42</v>
      </c>
      <c r="B28" s="34">
        <v>-17355</v>
      </c>
      <c r="C28" s="35">
        <v>322343</v>
      </c>
      <c r="D28" s="36">
        <v>285480</v>
      </c>
      <c r="E28" s="30">
        <f t="shared" si="2"/>
        <v>-36863</v>
      </c>
      <c r="F28" s="13">
        <f t="shared" ref="F28:F29" si="3">E28/C28</f>
        <v>-0.1143595486795122</v>
      </c>
      <c r="G28" s="11"/>
    </row>
    <row r="29" spans="1:7" s="12" customFormat="1" ht="12" x14ac:dyDescent="0.2">
      <c r="A29" s="16" t="s">
        <v>43</v>
      </c>
      <c r="B29" s="31">
        <v>0.1</v>
      </c>
      <c r="C29" s="28">
        <v>0</v>
      </c>
      <c r="D29" s="29">
        <v>0.01</v>
      </c>
      <c r="E29" s="29">
        <f t="shared" si="2"/>
        <v>0.01</v>
      </c>
      <c r="F29" s="13" t="e">
        <f t="shared" si="3"/>
        <v>#DIV/0!</v>
      </c>
      <c r="G29" s="11"/>
    </row>
    <row r="30" spans="1:7" s="12" customFormat="1" ht="12" x14ac:dyDescent="0.2">
      <c r="A30" s="16" t="s">
        <v>44</v>
      </c>
      <c r="B30" s="27">
        <v>0.51</v>
      </c>
      <c r="C30" s="28">
        <v>0.8</v>
      </c>
      <c r="D30" s="29">
        <v>0.82</v>
      </c>
      <c r="E30" s="30">
        <f t="shared" si="2"/>
        <v>1.9999999999999907E-2</v>
      </c>
      <c r="F30" s="13">
        <f t="shared" ref="F30" si="4">E30/C30</f>
        <v>2.4999999999999883E-2</v>
      </c>
      <c r="G30" s="11"/>
    </row>
    <row r="31" spans="1:7" x14ac:dyDescent="0.25">
      <c r="A31" s="47"/>
      <c r="B31" s="47"/>
      <c r="C31" s="47"/>
      <c r="D31" s="47"/>
      <c r="E31" s="47"/>
      <c r="F31" s="47"/>
      <c r="G31" s="47"/>
    </row>
    <row r="32" spans="1:7" ht="15.75" x14ac:dyDescent="0.25">
      <c r="A32" s="46" t="s">
        <v>2</v>
      </c>
      <c r="B32" s="46"/>
      <c r="C32" s="46"/>
      <c r="D32" s="46"/>
      <c r="E32" s="46"/>
      <c r="F32" s="46"/>
      <c r="G32" s="46"/>
    </row>
    <row r="33" spans="1:7" s="6" customFormat="1" ht="48" x14ac:dyDescent="0.25">
      <c r="A33" s="4" t="s">
        <v>1</v>
      </c>
      <c r="B33" s="5" t="s">
        <v>32</v>
      </c>
      <c r="C33" s="5" t="s">
        <v>30</v>
      </c>
      <c r="D33" s="5" t="s">
        <v>31</v>
      </c>
      <c r="E33" s="5" t="s">
        <v>16</v>
      </c>
      <c r="F33" s="5" t="s">
        <v>8</v>
      </c>
      <c r="G33" s="5" t="s">
        <v>10</v>
      </c>
    </row>
    <row r="34" spans="1:7" x14ac:dyDescent="0.25">
      <c r="A34" s="10" t="s">
        <v>3</v>
      </c>
      <c r="B34" s="35">
        <v>5627461</v>
      </c>
      <c r="C34" s="35">
        <v>6771654</v>
      </c>
      <c r="D34" s="36">
        <v>6609288</v>
      </c>
      <c r="E34" s="30">
        <f t="shared" ref="E34:E50" si="5">D34-C34</f>
        <v>-162366</v>
      </c>
      <c r="F34" s="13">
        <f t="shared" ref="F34:F50" si="6">E34/C34</f>
        <v>-2.3977303034088866E-2</v>
      </c>
      <c r="G34" s="11"/>
    </row>
    <row r="35" spans="1:7" x14ac:dyDescent="0.25">
      <c r="A35" s="10" t="s">
        <v>19</v>
      </c>
      <c r="B35" s="35">
        <v>7225</v>
      </c>
      <c r="C35" s="35">
        <v>0</v>
      </c>
      <c r="D35" s="36">
        <v>352</v>
      </c>
      <c r="E35" s="30">
        <f t="shared" si="5"/>
        <v>352</v>
      </c>
      <c r="F35" s="13" t="e">
        <f t="shared" si="6"/>
        <v>#DIV/0!</v>
      </c>
      <c r="G35" s="11"/>
    </row>
    <row r="36" spans="1:7" ht="36" x14ac:dyDescent="0.25">
      <c r="A36" s="10" t="s">
        <v>4</v>
      </c>
      <c r="B36" s="35">
        <v>231127</v>
      </c>
      <c r="C36" s="35">
        <v>211699</v>
      </c>
      <c r="D36" s="36">
        <v>216085</v>
      </c>
      <c r="E36" s="30">
        <f t="shared" si="5"/>
        <v>4386</v>
      </c>
      <c r="F36" s="13">
        <f t="shared" si="6"/>
        <v>2.0718095031152722E-2</v>
      </c>
      <c r="G36" s="11"/>
    </row>
    <row r="37" spans="1:7" x14ac:dyDescent="0.25">
      <c r="A37" s="10" t="s">
        <v>5</v>
      </c>
      <c r="B37" s="35">
        <v>2231659</v>
      </c>
      <c r="C37" s="35">
        <v>3106373</v>
      </c>
      <c r="D37" s="36">
        <v>3087911</v>
      </c>
      <c r="E37" s="30">
        <f>D37-C37</f>
        <v>-18462</v>
      </c>
      <c r="F37" s="13">
        <f t="shared" si="6"/>
        <v>-5.9432656670657391E-3</v>
      </c>
      <c r="G37" s="11"/>
    </row>
    <row r="38" spans="1:7" x14ac:dyDescent="0.25">
      <c r="A38" s="10" t="s">
        <v>6</v>
      </c>
      <c r="B38" s="28">
        <f>B35/B37*100</f>
        <v>0.32375017867873185</v>
      </c>
      <c r="C38" s="28">
        <f t="shared" ref="C38:D38" si="7">C35/C37*100</f>
        <v>0</v>
      </c>
      <c r="D38" s="28">
        <f t="shared" si="7"/>
        <v>1.1399292272348522E-2</v>
      </c>
      <c r="E38" s="37">
        <f>D38-C38</f>
        <v>1.1399292272348522E-2</v>
      </c>
      <c r="F38" s="13" t="e">
        <f t="shared" si="6"/>
        <v>#DIV/0!</v>
      </c>
      <c r="G38" s="11"/>
    </row>
    <row r="39" spans="1:7" x14ac:dyDescent="0.25">
      <c r="A39" s="10" t="s">
        <v>11</v>
      </c>
      <c r="B39" s="28">
        <v>0.51</v>
      </c>
      <c r="C39" s="28">
        <v>0.8</v>
      </c>
      <c r="D39" s="29">
        <v>0.82</v>
      </c>
      <c r="E39" s="30">
        <f t="shared" ref="E39" si="8">D39-C39</f>
        <v>1.9999999999999907E-2</v>
      </c>
      <c r="F39" s="13">
        <f t="shared" ref="F39" si="9">E39/C39</f>
        <v>2.4999999999999883E-2</v>
      </c>
      <c r="G39" s="11"/>
    </row>
    <row r="40" spans="1:7" x14ac:dyDescent="0.25">
      <c r="A40" s="10" t="s">
        <v>9</v>
      </c>
      <c r="B40" s="32">
        <v>513.20000000000005</v>
      </c>
      <c r="C40" s="32">
        <v>342.7</v>
      </c>
      <c r="D40" s="33">
        <v>345.91</v>
      </c>
      <c r="E40" s="30">
        <f t="shared" si="5"/>
        <v>3.2100000000000364</v>
      </c>
      <c r="F40" s="13">
        <f t="shared" si="6"/>
        <v>9.3667931135104649E-3</v>
      </c>
      <c r="G40" s="11"/>
    </row>
    <row r="41" spans="1:7" x14ac:dyDescent="0.25">
      <c r="A41" s="10" t="s">
        <v>20</v>
      </c>
      <c r="B41" s="35">
        <f>B28</f>
        <v>-17355</v>
      </c>
      <c r="C41" s="35">
        <f t="shared" ref="C41:D41" si="10">C28</f>
        <v>322343</v>
      </c>
      <c r="D41" s="35">
        <f t="shared" si="10"/>
        <v>285480</v>
      </c>
      <c r="E41" s="30">
        <f t="shared" si="5"/>
        <v>-36863</v>
      </c>
      <c r="F41" s="13">
        <f t="shared" si="6"/>
        <v>-0.1143595486795122</v>
      </c>
      <c r="G41" s="11"/>
    </row>
    <row r="42" spans="1:7" ht="45.75" x14ac:dyDescent="0.25">
      <c r="A42" s="16" t="s">
        <v>21</v>
      </c>
      <c r="B42" s="35">
        <v>79721</v>
      </c>
      <c r="C42" s="35">
        <v>283122</v>
      </c>
      <c r="D42" s="36">
        <v>90379</v>
      </c>
      <c r="E42" s="40">
        <f t="shared" si="5"/>
        <v>-192743</v>
      </c>
      <c r="F42" s="17">
        <f t="shared" si="6"/>
        <v>-0.68077719145809934</v>
      </c>
      <c r="G42" s="39" t="s">
        <v>52</v>
      </c>
    </row>
    <row r="43" spans="1:7" ht="24" x14ac:dyDescent="0.25">
      <c r="A43" s="16" t="s">
        <v>22</v>
      </c>
      <c r="B43" s="35">
        <v>0</v>
      </c>
      <c r="C43" s="35">
        <v>0</v>
      </c>
      <c r="D43" s="36">
        <v>0</v>
      </c>
      <c r="E43" s="30">
        <f t="shared" si="5"/>
        <v>0</v>
      </c>
      <c r="F43" s="13" t="e">
        <f t="shared" si="6"/>
        <v>#DIV/0!</v>
      </c>
      <c r="G43" s="11"/>
    </row>
    <row r="44" spans="1:7" ht="48" x14ac:dyDescent="0.25">
      <c r="A44" s="10" t="s">
        <v>50</v>
      </c>
      <c r="B44" s="35">
        <v>5314596</v>
      </c>
      <c r="C44" s="35">
        <v>7303754</v>
      </c>
      <c r="D44" s="36">
        <f>D45</f>
        <v>7161368</v>
      </c>
      <c r="E44" s="30">
        <f t="shared" ref="E44" si="11">D44-C44</f>
        <v>-142386</v>
      </c>
      <c r="F44" s="13">
        <f t="shared" ref="F44" si="12">E44/C44</f>
        <v>-1.949490631803864E-2</v>
      </c>
      <c r="G44" s="11"/>
    </row>
    <row r="45" spans="1:7" ht="48" x14ac:dyDescent="0.25">
      <c r="A45" s="10" t="s">
        <v>51</v>
      </c>
      <c r="B45" s="35">
        <f>SUM(B46:B51)</f>
        <v>5314596</v>
      </c>
      <c r="C45" s="35">
        <f>SUM(C46:C51)</f>
        <v>7303754</v>
      </c>
      <c r="D45" s="36">
        <f>SUM(D46:D51)</f>
        <v>7161368</v>
      </c>
      <c r="E45" s="30">
        <f t="shared" si="5"/>
        <v>-142386</v>
      </c>
      <c r="F45" s="13">
        <f t="shared" si="6"/>
        <v>-1.949490631803864E-2</v>
      </c>
      <c r="G45" s="11"/>
    </row>
    <row r="46" spans="1:7" ht="24" x14ac:dyDescent="0.25">
      <c r="A46" s="38" t="s">
        <v>53</v>
      </c>
      <c r="B46" s="35">
        <v>4435248</v>
      </c>
      <c r="C46" s="35">
        <v>5488111</v>
      </c>
      <c r="D46" s="36">
        <v>5330936</v>
      </c>
      <c r="E46" s="30">
        <f t="shared" si="5"/>
        <v>-157175</v>
      </c>
      <c r="F46" s="13">
        <f t="shared" si="6"/>
        <v>-2.8639180220662447E-2</v>
      </c>
      <c r="G46" s="11"/>
    </row>
    <row r="47" spans="1:7" ht="24" x14ac:dyDescent="0.25">
      <c r="A47" s="38" t="s">
        <v>54</v>
      </c>
      <c r="B47" s="35">
        <v>789463</v>
      </c>
      <c r="C47" s="35">
        <v>832821</v>
      </c>
      <c r="D47" s="36">
        <v>838375</v>
      </c>
      <c r="E47" s="30">
        <f t="shared" si="5"/>
        <v>5554</v>
      </c>
      <c r="F47" s="13">
        <f t="shared" si="6"/>
        <v>6.6689000397444345E-3</v>
      </c>
      <c r="G47" s="11"/>
    </row>
    <row r="48" spans="1:7" ht="27" customHeight="1" x14ac:dyDescent="0.25">
      <c r="A48" s="38" t="s">
        <v>55</v>
      </c>
      <c r="B48" s="35">
        <v>89885</v>
      </c>
      <c r="C48" s="35">
        <v>126922</v>
      </c>
      <c r="D48" s="36">
        <v>136157</v>
      </c>
      <c r="E48" s="30">
        <f t="shared" ref="E48" si="13">D48-C48</f>
        <v>9235</v>
      </c>
      <c r="F48" s="13">
        <f t="shared" ref="F48" si="14">E48/C48</f>
        <v>7.2761223428562422E-2</v>
      </c>
      <c r="G48" s="11"/>
    </row>
    <row r="49" spans="1:7" ht="21.75" customHeight="1" x14ac:dyDescent="0.25">
      <c r="A49" s="38" t="s">
        <v>56</v>
      </c>
      <c r="B49" s="35">
        <v>0</v>
      </c>
      <c r="C49" s="35">
        <v>855900</v>
      </c>
      <c r="D49" s="36">
        <v>855900</v>
      </c>
      <c r="E49" s="30">
        <f t="shared" si="5"/>
        <v>0</v>
      </c>
      <c r="F49" s="13">
        <f t="shared" si="6"/>
        <v>0</v>
      </c>
      <c r="G49" s="11"/>
    </row>
    <row r="50" spans="1:7" ht="10.5" hidden="1" customHeight="1" x14ac:dyDescent="0.25">
      <c r="A50" s="38" t="s">
        <v>13</v>
      </c>
      <c r="B50" s="35"/>
      <c r="C50" s="35"/>
      <c r="D50" s="36"/>
      <c r="E50" s="30">
        <f t="shared" si="5"/>
        <v>0</v>
      </c>
      <c r="F50" s="13" t="e">
        <f t="shared" si="6"/>
        <v>#DIV/0!</v>
      </c>
      <c r="G50" s="11"/>
    </row>
    <row r="51" spans="1:7" hidden="1" x14ac:dyDescent="0.25">
      <c r="A51" s="38" t="s">
        <v>23</v>
      </c>
      <c r="B51" s="35"/>
      <c r="C51" s="35"/>
      <c r="D51" s="36"/>
      <c r="E51" s="30">
        <f t="shared" ref="E51:E56" si="15">D51-C51</f>
        <v>0</v>
      </c>
      <c r="F51" s="13" t="e">
        <f t="shared" ref="F51:F56" si="16">E51/C51</f>
        <v>#DIV/0!</v>
      </c>
      <c r="G51" s="11"/>
    </row>
    <row r="52" spans="1:7" ht="0.75" customHeight="1" x14ac:dyDescent="0.25">
      <c r="A52" s="16" t="s">
        <v>18</v>
      </c>
      <c r="B52" s="35"/>
      <c r="C52" s="35"/>
      <c r="D52" s="36"/>
      <c r="E52" s="30">
        <f t="shared" si="15"/>
        <v>0</v>
      </c>
      <c r="F52" s="13" t="e">
        <f t="shared" si="16"/>
        <v>#DIV/0!</v>
      </c>
      <c r="G52" s="11"/>
    </row>
    <row r="53" spans="1:7" ht="24" x14ac:dyDescent="0.25">
      <c r="A53" s="10" t="s">
        <v>24</v>
      </c>
      <c r="B53" s="35">
        <f>SUM(B54:B56)</f>
        <v>5780</v>
      </c>
      <c r="C53" s="35">
        <f>SUM(C54:C56)</f>
        <v>0</v>
      </c>
      <c r="D53" s="36">
        <f>SUM(D54:D56)</f>
        <v>281.60000000000002</v>
      </c>
      <c r="E53" s="30">
        <f t="shared" si="15"/>
        <v>281.60000000000002</v>
      </c>
      <c r="F53" s="13" t="e">
        <f t="shared" si="16"/>
        <v>#DIV/0!</v>
      </c>
      <c r="G53" s="11"/>
    </row>
    <row r="54" spans="1:7" ht="36" x14ac:dyDescent="0.25">
      <c r="A54" s="38" t="s">
        <v>57</v>
      </c>
      <c r="B54" s="35">
        <v>5780</v>
      </c>
      <c r="C54" s="35">
        <v>0</v>
      </c>
      <c r="D54" s="36">
        <v>0</v>
      </c>
      <c r="E54" s="30">
        <f t="shared" si="15"/>
        <v>0</v>
      </c>
      <c r="F54" s="13" t="e">
        <f t="shared" si="16"/>
        <v>#DIV/0!</v>
      </c>
      <c r="G54" s="11"/>
    </row>
    <row r="55" spans="1:7" x14ac:dyDescent="0.25">
      <c r="A55" s="38" t="s">
        <v>58</v>
      </c>
      <c r="B55" s="35">
        <v>0</v>
      </c>
      <c r="C55" s="35">
        <v>0</v>
      </c>
      <c r="D55" s="36">
        <v>281.60000000000002</v>
      </c>
      <c r="E55" s="30">
        <f t="shared" si="15"/>
        <v>281.60000000000002</v>
      </c>
      <c r="F55" s="13" t="e">
        <f t="shared" si="16"/>
        <v>#DIV/0!</v>
      </c>
      <c r="G55" s="11"/>
    </row>
    <row r="56" spans="1:7" x14ac:dyDescent="0.25">
      <c r="A56" s="38" t="s">
        <v>23</v>
      </c>
      <c r="B56" s="35"/>
      <c r="C56" s="35"/>
      <c r="D56" s="36"/>
      <c r="E56" s="30">
        <f t="shared" si="15"/>
        <v>0</v>
      </c>
      <c r="F56" s="13" t="e">
        <f t="shared" si="16"/>
        <v>#DIV/0!</v>
      </c>
      <c r="G56" s="11"/>
    </row>
    <row r="58" spans="1:7" x14ac:dyDescent="0.25">
      <c r="A58" s="7" t="s">
        <v>61</v>
      </c>
      <c r="G58" s="8" t="s">
        <v>60</v>
      </c>
    </row>
    <row r="59" spans="1:7" x14ac:dyDescent="0.25">
      <c r="A59" s="7" t="s">
        <v>62</v>
      </c>
    </row>
    <row r="60" spans="1:7" x14ac:dyDescent="0.25">
      <c r="A60" s="7" t="s">
        <v>63</v>
      </c>
    </row>
    <row r="62" spans="1:7" ht="39" customHeight="1" x14ac:dyDescent="0.25">
      <c r="A62" s="45"/>
      <c r="B62" s="45"/>
      <c r="C62" s="45"/>
      <c r="D62" s="45"/>
      <c r="E62" s="45"/>
      <c r="F62" s="45"/>
    </row>
  </sheetData>
  <customSheetViews>
    <customSheetView guid="{93C35C07-5A90-45AB-A2C2-CF98E82FB2E9}" scale="110" showPageBreaks="1">
      <selection activeCell="G4" sqref="G4"/>
      <pageMargins left="0.70866141732283472" right="0.70866141732283472" top="0.74803149606299213" bottom="0.74803149606299213" header="0.31496062992125984" footer="0.31496062992125984"/>
      <pageSetup paperSize="9" orientation="landscape" r:id="rId1"/>
      <headerFooter differentFirst="1"/>
    </customSheetView>
  </customSheetViews>
  <mergeCells count="9">
    <mergeCell ref="A6:G6"/>
    <mergeCell ref="B8:G8"/>
    <mergeCell ref="B9:G9"/>
    <mergeCell ref="A62:F62"/>
    <mergeCell ref="A11:G11"/>
    <mergeCell ref="A24:G24"/>
    <mergeCell ref="A31:G31"/>
    <mergeCell ref="A32:G32"/>
    <mergeCell ref="A25:G25"/>
  </mergeCells>
  <printOptions horizontalCentered="1"/>
  <pageMargins left="0.70866141732283472" right="0.70866141732283472" top="0.15748031496062992" bottom="0.15748031496062992" header="0" footer="0"/>
  <pageSetup paperSize="9" scale="95" orientation="landscape" horizontalDpi="4294967293" r:id="rId2"/>
  <headerFooter>
    <oddFooter>&amp;R&amp;P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Priede</dc:creator>
  <cp:lastModifiedBy>Liesma Jankovska</cp:lastModifiedBy>
  <cp:lastPrinted>2019-04-09T05:40:50Z</cp:lastPrinted>
  <dcterms:created xsi:type="dcterms:W3CDTF">2006-09-16T00:00:00Z</dcterms:created>
  <dcterms:modified xsi:type="dcterms:W3CDTF">2019-05-27T11:30:34Z</dcterms:modified>
</cp:coreProperties>
</file>