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mc:AlternateContent xmlns:mc="http://schemas.openxmlformats.org/markup-compatibility/2006">
    <mc:Choice Requires="x15">
      <x15ac:absPath xmlns:x15ac="http://schemas.microsoft.com/office/spreadsheetml/2010/11/ac" url="\\COMPCC\dati\Arhivs\1_2 0 2 3\1_Jelgava_pilsetvalsts\3_G_muiza\1_G_muiza_ stavviets\2 0 2 3\Modrim_2023_24_VIII\"/>
    </mc:Choice>
  </mc:AlternateContent>
  <xr:revisionPtr revIDLastSave="0" documentId="13_ncr:1_{E49EA885-15F1-4799-9F14-6C5D5F154C28}" xr6:coauthVersionLast="45" xr6:coauthVersionMax="45" xr10:uidLastSave="{00000000-0000-0000-0000-000000000000}"/>
  <bookViews>
    <workbookView xWindow="19080" yWindow="-120" windowWidth="15600" windowHeight="11760" tabRatio="779" xr2:uid="{00000000-000D-0000-FFFF-FFFF00000000}"/>
  </bookViews>
  <sheets>
    <sheet name="PR" sheetId="22" r:id="rId1"/>
    <sheet name="DA" sheetId="9" r:id="rId2"/>
    <sheet name="KOPT" sheetId="10" r:id="rId3"/>
    <sheet name="KS " sheetId="17" r:id="rId4"/>
    <sheet name="1 DOP" sheetId="21" r:id="rId5"/>
    <sheet name="2 TS" sheetId="11" r:id="rId6"/>
    <sheet name="3 APZ" sheetId="15" r:id="rId7"/>
    <sheet name="4 ELT" sheetId="23" r:id="rId8"/>
    <sheet name="5 LKT" sheetId="24" r:id="rId9"/>
    <sheet name="Lapa1" sheetId="32" r:id="rId10"/>
  </sheets>
  <definedNames>
    <definedName name="_xlnm._FilterDatabase" localSheetId="4" hidden="1">'1 DOP'!$A$15:$AC$15</definedName>
    <definedName name="_xlnm._FilterDatabase" localSheetId="5" hidden="1">'2 TS'!$A$15:$P$15</definedName>
    <definedName name="_xlnm.Print_Area" localSheetId="5">'2 TS'!$A$1:$P$88</definedName>
    <definedName name="_xlnm.Print_Area" localSheetId="6">'3 APZ'!$A$1:$P$42</definedName>
    <definedName name="_xlnm.Print_Area" localSheetId="1">DA!$A$1:$D$227</definedName>
    <definedName name="_xlnm.Print_Area" localSheetId="2">KOPT!$A$1:$C$39</definedName>
    <definedName name="_xlnm.Print_Area" localSheetId="3">'KS '!$A$1:$I$33</definedName>
    <definedName name="_xlnm.Print_Titles" localSheetId="5">'2 TS'!$15:$15</definedName>
    <definedName name="_xlnm.Print_Titles" localSheetId="6">'3 APZ'!$15:$15</definedName>
    <definedName name="_xlnm.Print_Titles" localSheetId="1">DA!$14:$14</definedName>
  </definedNames>
  <calcPr calcId="181029" fullPrecision="0"/>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N22" i="23" l="1"/>
  <c r="L22" i="23"/>
  <c r="N21" i="23"/>
  <c r="L21" i="23"/>
  <c r="N44" i="23"/>
  <c r="L44" i="23"/>
  <c r="H22" i="23" l="1"/>
  <c r="H21" i="23"/>
  <c r="H44" i="23"/>
  <c r="O22" i="23" l="1"/>
  <c r="M22" i="23"/>
  <c r="M21" i="23"/>
  <c r="O21" i="23"/>
  <c r="O44" i="23"/>
  <c r="M44" i="23"/>
  <c r="N31" i="15"/>
  <c r="L31" i="15"/>
  <c r="N30" i="15"/>
  <c r="N74" i="11"/>
  <c r="N73" i="11"/>
  <c r="H73" i="11"/>
  <c r="L73" i="11"/>
  <c r="N72" i="11"/>
  <c r="N71" i="11"/>
  <c r="N70" i="11"/>
  <c r="N69" i="11"/>
  <c r="L69" i="11"/>
  <c r="N68" i="11"/>
  <c r="L68" i="11"/>
  <c r="N66" i="11"/>
  <c r="N65" i="11"/>
  <c r="L65" i="11"/>
  <c r="H64" i="11"/>
  <c r="N63" i="11"/>
  <c r="N62" i="11"/>
  <c r="L62" i="11"/>
  <c r="N75" i="11"/>
  <c r="L75" i="11"/>
  <c r="N68" i="21"/>
  <c r="L68" i="21"/>
  <c r="N24" i="21"/>
  <c r="L24" i="21"/>
  <c r="P22" i="23" l="1"/>
  <c r="K22" i="23"/>
  <c r="K21" i="23"/>
  <c r="P21" i="23"/>
  <c r="K44" i="23"/>
  <c r="P44" i="23"/>
  <c r="H31" i="15"/>
  <c r="H67" i="11"/>
  <c r="M67" i="11" s="1"/>
  <c r="L74" i="11"/>
  <c r="L67" i="11"/>
  <c r="H62" i="11"/>
  <c r="N67" i="11"/>
  <c r="L70" i="11"/>
  <c r="L64" i="11"/>
  <c r="K64" i="11"/>
  <c r="M73" i="11"/>
  <c r="O64" i="11"/>
  <c r="H68" i="11"/>
  <c r="H69" i="11"/>
  <c r="H70" i="11"/>
  <c r="H74" i="11"/>
  <c r="M64" i="11"/>
  <c r="N64" i="11"/>
  <c r="H65" i="11"/>
  <c r="H75" i="11"/>
  <c r="H68" i="21"/>
  <c r="L66" i="11" l="1"/>
  <c r="K68" i="21"/>
  <c r="M31" i="15"/>
  <c r="L30" i="15"/>
  <c r="H30" i="15"/>
  <c r="M62" i="11"/>
  <c r="H66" i="11"/>
  <c r="P64" i="11"/>
  <c r="M74" i="11"/>
  <c r="H71" i="11"/>
  <c r="L71" i="11"/>
  <c r="K62" i="11"/>
  <c r="O62" i="11"/>
  <c r="M70" i="11"/>
  <c r="M69" i="11"/>
  <c r="M65" i="11"/>
  <c r="L72" i="11"/>
  <c r="H72" i="11"/>
  <c r="M68" i="11"/>
  <c r="O67" i="11"/>
  <c r="P67" i="11" s="1"/>
  <c r="K67" i="11"/>
  <c r="O73" i="11"/>
  <c r="P73" i="11" s="1"/>
  <c r="K73" i="11"/>
  <c r="M75" i="11"/>
  <c r="O68" i="21"/>
  <c r="M68" i="21"/>
  <c r="H24" i="21"/>
  <c r="P62" i="11" l="1"/>
  <c r="M66" i="11"/>
  <c r="P68" i="21"/>
  <c r="O31" i="15"/>
  <c r="P31" i="15" s="1"/>
  <c r="K31" i="15"/>
  <c r="M30" i="15"/>
  <c r="O69" i="11"/>
  <c r="P69" i="11" s="1"/>
  <c r="K69" i="11"/>
  <c r="O66" i="11"/>
  <c r="K66" i="11"/>
  <c r="M72" i="11"/>
  <c r="O65" i="11"/>
  <c r="P65" i="11" s="1"/>
  <c r="K65" i="11"/>
  <c r="O70" i="11"/>
  <c r="P70" i="11" s="1"/>
  <c r="K70" i="11"/>
  <c r="L63" i="11"/>
  <c r="H63" i="11"/>
  <c r="M71" i="11"/>
  <c r="O74" i="11"/>
  <c r="P74" i="11" s="1"/>
  <c r="K74" i="11"/>
  <c r="O68" i="11"/>
  <c r="P68" i="11" s="1"/>
  <c r="K68" i="11"/>
  <c r="O75" i="11"/>
  <c r="P75" i="11" s="1"/>
  <c r="K75" i="11"/>
  <c r="M24" i="21"/>
  <c r="O24" i="21"/>
  <c r="N23" i="24"/>
  <c r="P66" i="11" l="1"/>
  <c r="P24" i="21"/>
  <c r="O30" i="15"/>
  <c r="P30" i="15" s="1"/>
  <c r="K30" i="15"/>
  <c r="M63" i="11"/>
  <c r="O71" i="11"/>
  <c r="P71" i="11" s="1"/>
  <c r="K71" i="11"/>
  <c r="K72" i="11"/>
  <c r="O72" i="11"/>
  <c r="P72" i="11" s="1"/>
  <c r="K24" i="21"/>
  <c r="L23" i="24"/>
  <c r="A11" i="17"/>
  <c r="N23" i="21"/>
  <c r="O22" i="21"/>
  <c r="N22" i="21"/>
  <c r="L22" i="21"/>
  <c r="O21" i="21"/>
  <c r="N21" i="21"/>
  <c r="L21" i="21"/>
  <c r="O20" i="21"/>
  <c r="N20" i="21"/>
  <c r="L20" i="21"/>
  <c r="N19" i="21"/>
  <c r="L19" i="21"/>
  <c r="K63" i="11" l="1"/>
  <c r="O63" i="11"/>
  <c r="P63" i="11" s="1"/>
  <c r="H23" i="24"/>
  <c r="M23" i="24" s="1"/>
  <c r="L23" i="21"/>
  <c r="H20" i="21"/>
  <c r="O23" i="24" l="1"/>
  <c r="P23" i="24" s="1"/>
  <c r="K23" i="24"/>
  <c r="H19" i="21"/>
  <c r="H23" i="21"/>
  <c r="H22" i="21"/>
  <c r="H21" i="21"/>
  <c r="M20" i="21"/>
  <c r="P20" i="21" s="1"/>
  <c r="K20" i="21"/>
  <c r="L56" i="11"/>
  <c r="H56" i="11"/>
  <c r="N56" i="11"/>
  <c r="H58" i="11"/>
  <c r="N58" i="11"/>
  <c r="L58" i="11"/>
  <c r="H59" i="11"/>
  <c r="N59" i="11"/>
  <c r="L59" i="11"/>
  <c r="L60" i="11"/>
  <c r="N60" i="11"/>
  <c r="H61" i="11"/>
  <c r="N61" i="11"/>
  <c r="H76" i="11"/>
  <c r="N76" i="11"/>
  <c r="N77" i="11"/>
  <c r="H78" i="11"/>
  <c r="N78" i="11"/>
  <c r="N51" i="21"/>
  <c r="H52" i="21"/>
  <c r="N52" i="21"/>
  <c r="H53" i="21"/>
  <c r="N53" i="21"/>
  <c r="H54" i="21"/>
  <c r="N54" i="21"/>
  <c r="H55" i="21"/>
  <c r="N55" i="21"/>
  <c r="H56" i="21"/>
  <c r="N56" i="21"/>
  <c r="L57" i="21"/>
  <c r="N57" i="21"/>
  <c r="N58" i="21"/>
  <c r="N59" i="21"/>
  <c r="L60" i="21"/>
  <c r="N60" i="21"/>
  <c r="O53" i="21" l="1"/>
  <c r="K53" i="21"/>
  <c r="K52" i="21"/>
  <c r="L78" i="11"/>
  <c r="H60" i="11"/>
  <c r="L76" i="11"/>
  <c r="L61" i="11"/>
  <c r="K61" i="11"/>
  <c r="M61" i="11"/>
  <c r="M76" i="11"/>
  <c r="M59" i="11"/>
  <c r="N57" i="11"/>
  <c r="O19" i="21"/>
  <c r="M19" i="21"/>
  <c r="O23" i="21"/>
  <c r="M23" i="21"/>
  <c r="K22" i="21"/>
  <c r="M22" i="21"/>
  <c r="P22" i="21" s="1"/>
  <c r="K21" i="21"/>
  <c r="M21" i="21"/>
  <c r="P21" i="21" s="1"/>
  <c r="H60" i="21"/>
  <c r="L54" i="21"/>
  <c r="H57" i="21"/>
  <c r="L56" i="21"/>
  <c r="L53" i="21"/>
  <c r="M56" i="21"/>
  <c r="O56" i="21"/>
  <c r="H51" i="21"/>
  <c r="L51" i="21"/>
  <c r="M58" i="11"/>
  <c r="L58" i="21"/>
  <c r="H58" i="21"/>
  <c r="O54" i="21"/>
  <c r="M54" i="21"/>
  <c r="L77" i="11"/>
  <c r="K76" i="11"/>
  <c r="O76" i="11"/>
  <c r="L59" i="21"/>
  <c r="H59" i="21"/>
  <c r="M55" i="21"/>
  <c r="O55" i="21"/>
  <c r="O52" i="21"/>
  <c r="M52" i="21"/>
  <c r="K59" i="11"/>
  <c r="O59" i="11"/>
  <c r="M53" i="21"/>
  <c r="L55" i="21"/>
  <c r="H77" i="11"/>
  <c r="M56" i="11"/>
  <c r="L52" i="21"/>
  <c r="M78" i="11"/>
  <c r="P59" i="11" l="1"/>
  <c r="P76" i="11"/>
  <c r="O60" i="21"/>
  <c r="K55" i="21"/>
  <c r="K51" i="21"/>
  <c r="O57" i="21"/>
  <c r="K57" i="21"/>
  <c r="K54" i="21"/>
  <c r="P53" i="21"/>
  <c r="K56" i="21"/>
  <c r="O60" i="11"/>
  <c r="K60" i="11"/>
  <c r="O61" i="11"/>
  <c r="P61" i="11" s="1"/>
  <c r="M60" i="11"/>
  <c r="M60" i="21"/>
  <c r="K23" i="21"/>
  <c r="P23" i="21"/>
  <c r="P19" i="21"/>
  <c r="K19" i="21"/>
  <c r="M57" i="21"/>
  <c r="P52" i="21"/>
  <c r="P56" i="21"/>
  <c r="P55" i="21"/>
  <c r="K56" i="11"/>
  <c r="O56" i="11"/>
  <c r="P56" i="11" s="1"/>
  <c r="P54" i="21"/>
  <c r="K58" i="11"/>
  <c r="O58" i="11"/>
  <c r="P58" i="11" s="1"/>
  <c r="M59" i="21"/>
  <c r="O59" i="21"/>
  <c r="M77" i="11"/>
  <c r="H57" i="11"/>
  <c r="L57" i="11"/>
  <c r="O51" i="21"/>
  <c r="M51" i="21"/>
  <c r="K78" i="11"/>
  <c r="O78" i="11"/>
  <c r="P78" i="11" s="1"/>
  <c r="M58" i="21"/>
  <c r="O58" i="21"/>
  <c r="P57" i="21" l="1"/>
  <c r="P60" i="21"/>
  <c r="K58" i="21"/>
  <c r="K59" i="21"/>
  <c r="K60" i="21"/>
  <c r="P60" i="11"/>
  <c r="P58" i="21"/>
  <c r="P59" i="21"/>
  <c r="M57" i="11"/>
  <c r="P51" i="21"/>
  <c r="K77" i="11"/>
  <c r="O77" i="11"/>
  <c r="P77" i="11" s="1"/>
  <c r="N40" i="23"/>
  <c r="L40" i="23"/>
  <c r="H42" i="23"/>
  <c r="N42" i="23"/>
  <c r="H43" i="23"/>
  <c r="N43" i="23"/>
  <c r="N60" i="23"/>
  <c r="L60" i="23"/>
  <c r="N59" i="23"/>
  <c r="L59" i="23"/>
  <c r="N58" i="23"/>
  <c r="L58" i="23"/>
  <c r="N57" i="23"/>
  <c r="L57" i="23"/>
  <c r="N56" i="23"/>
  <c r="L56" i="23"/>
  <c r="N55" i="23"/>
  <c r="L55" i="23"/>
  <c r="N54" i="23"/>
  <c r="L54" i="23"/>
  <c r="N53" i="23"/>
  <c r="L53" i="23"/>
  <c r="N52" i="23"/>
  <c r="L52" i="23"/>
  <c r="N51" i="23"/>
  <c r="L51" i="23"/>
  <c r="N50" i="23"/>
  <c r="L50" i="23"/>
  <c r="N49" i="23"/>
  <c r="L49" i="23"/>
  <c r="N48" i="23"/>
  <c r="L48" i="23"/>
  <c r="N47" i="23"/>
  <c r="L47" i="23"/>
  <c r="N46" i="23"/>
  <c r="L46" i="23"/>
  <c r="N45" i="23"/>
  <c r="L45" i="23"/>
  <c r="N41" i="23"/>
  <c r="L41" i="23"/>
  <c r="N39" i="23"/>
  <c r="N38" i="23"/>
  <c r="N37" i="23"/>
  <c r="N36" i="23"/>
  <c r="N35" i="23"/>
  <c r="N34" i="23"/>
  <c r="N33" i="23"/>
  <c r="N32" i="23"/>
  <c r="N31" i="23"/>
  <c r="N30" i="23"/>
  <c r="N29" i="23"/>
  <c r="N28" i="23"/>
  <c r="N27" i="23"/>
  <c r="N26" i="23"/>
  <c r="N25" i="23"/>
  <c r="L25" i="23"/>
  <c r="N24" i="23"/>
  <c r="L24" i="23"/>
  <c r="N23" i="23"/>
  <c r="L23" i="23"/>
  <c r="N20" i="23"/>
  <c r="L20" i="23"/>
  <c r="H24" i="23" l="1"/>
  <c r="O24" i="23" s="1"/>
  <c r="K57" i="11"/>
  <c r="O57" i="11"/>
  <c r="P57" i="11" s="1"/>
  <c r="M43" i="23"/>
  <c r="O43" i="23"/>
  <c r="O42" i="23"/>
  <c r="M42" i="23"/>
  <c r="L42" i="23"/>
  <c r="L43" i="23"/>
  <c r="L26" i="23"/>
  <c r="L28" i="23"/>
  <c r="L30" i="23"/>
  <c r="L32" i="23"/>
  <c r="L34" i="23"/>
  <c r="L36" i="23"/>
  <c r="L38" i="23"/>
  <c r="L27" i="23"/>
  <c r="L29" i="23"/>
  <c r="L31" i="23"/>
  <c r="L33" i="23"/>
  <c r="L35" i="23"/>
  <c r="L37" i="23"/>
  <c r="L39" i="23"/>
  <c r="M24" i="23" l="1"/>
  <c r="P42" i="23"/>
  <c r="K42" i="23"/>
  <c r="K43" i="23"/>
  <c r="H20" i="23"/>
  <c r="H40" i="23"/>
  <c r="P43" i="23"/>
  <c r="H54" i="23"/>
  <c r="H50" i="23"/>
  <c r="H57" i="23"/>
  <c r="H53" i="23"/>
  <c r="H49" i="23"/>
  <c r="H46" i="23"/>
  <c r="H60" i="23"/>
  <c r="H52" i="23"/>
  <c r="H48" i="23"/>
  <c r="H45" i="23"/>
  <c r="H58" i="23"/>
  <c r="H56" i="23"/>
  <c r="H59" i="23"/>
  <c r="H55" i="23"/>
  <c r="H51" i="23"/>
  <c r="H47" i="23"/>
  <c r="H41" i="23"/>
  <c r="H39" i="23"/>
  <c r="H35" i="23"/>
  <c r="H31" i="23"/>
  <c r="H27" i="23"/>
  <c r="P24" i="23"/>
  <c r="H36" i="23"/>
  <c r="H32" i="23"/>
  <c r="H28" i="23"/>
  <c r="H25" i="23"/>
  <c r="H37" i="23"/>
  <c r="H33" i="23"/>
  <c r="H29" i="23"/>
  <c r="H23" i="23"/>
  <c r="H38" i="23"/>
  <c r="H34" i="23"/>
  <c r="H30" i="23"/>
  <c r="H26" i="23"/>
  <c r="K24" i="23"/>
  <c r="N66" i="23"/>
  <c r="L66" i="23"/>
  <c r="N65" i="23"/>
  <c r="L65" i="23"/>
  <c r="N64" i="23"/>
  <c r="L64" i="23"/>
  <c r="N63" i="23"/>
  <c r="L63" i="23"/>
  <c r="N62" i="23"/>
  <c r="L62" i="23"/>
  <c r="N61" i="23"/>
  <c r="L61" i="23"/>
  <c r="N19" i="23"/>
  <c r="L19" i="23"/>
  <c r="N18" i="23"/>
  <c r="L18" i="23"/>
  <c r="N34" i="24"/>
  <c r="L34" i="24"/>
  <c r="N33" i="24"/>
  <c r="L33" i="24"/>
  <c r="N32" i="24"/>
  <c r="L32" i="24"/>
  <c r="L31" i="24"/>
  <c r="N30" i="24"/>
  <c r="L30" i="24"/>
  <c r="N29" i="24"/>
  <c r="L29" i="24"/>
  <c r="N28" i="24"/>
  <c r="L28" i="24"/>
  <c r="N27" i="24"/>
  <c r="L27" i="24"/>
  <c r="N26" i="24"/>
  <c r="L26" i="24"/>
  <c r="N25" i="24"/>
  <c r="L25" i="24"/>
  <c r="N24" i="24"/>
  <c r="L24" i="24"/>
  <c r="N22" i="24"/>
  <c r="L22" i="24"/>
  <c r="N21" i="24"/>
  <c r="L21" i="24"/>
  <c r="N20" i="24"/>
  <c r="L20" i="24"/>
  <c r="N19" i="24"/>
  <c r="L19" i="24"/>
  <c r="N18" i="24"/>
  <c r="L18" i="24"/>
  <c r="M20" i="23" l="1"/>
  <c r="O20" i="23"/>
  <c r="M40" i="23"/>
  <c r="O40" i="23"/>
  <c r="M51" i="23"/>
  <c r="O51" i="23"/>
  <c r="O59" i="23"/>
  <c r="M59" i="23"/>
  <c r="M58" i="23"/>
  <c r="O58" i="23"/>
  <c r="O48" i="23"/>
  <c r="M48" i="23"/>
  <c r="O60" i="23"/>
  <c r="M60" i="23"/>
  <c r="M49" i="23"/>
  <c r="O49" i="23"/>
  <c r="M57" i="23"/>
  <c r="O57" i="23"/>
  <c r="M50" i="23"/>
  <c r="O50" i="23"/>
  <c r="O47" i="23"/>
  <c r="M47" i="23"/>
  <c r="O55" i="23"/>
  <c r="M55" i="23"/>
  <c r="O56" i="23"/>
  <c r="M56" i="23"/>
  <c r="O45" i="23"/>
  <c r="M45" i="23"/>
  <c r="O52" i="23"/>
  <c r="M52" i="23"/>
  <c r="O46" i="23"/>
  <c r="M46" i="23"/>
  <c r="O53" i="23"/>
  <c r="M53" i="23"/>
  <c r="M54" i="23"/>
  <c r="O54" i="23"/>
  <c r="M37" i="23"/>
  <c r="O37" i="23"/>
  <c r="M31" i="23"/>
  <c r="O31" i="23"/>
  <c r="M39" i="23"/>
  <c r="O39" i="23"/>
  <c r="O30" i="23"/>
  <c r="M30" i="23"/>
  <c r="M29" i="23"/>
  <c r="O29" i="23"/>
  <c r="O36" i="23"/>
  <c r="M36" i="23"/>
  <c r="O26" i="23"/>
  <c r="M26" i="23"/>
  <c r="O34" i="23"/>
  <c r="M34" i="23"/>
  <c r="M23" i="23"/>
  <c r="O23" i="23"/>
  <c r="M33" i="23"/>
  <c r="O33" i="23"/>
  <c r="O25" i="23"/>
  <c r="M25" i="23"/>
  <c r="O32" i="23"/>
  <c r="M32" i="23"/>
  <c r="O38" i="23"/>
  <c r="M38" i="23"/>
  <c r="O28" i="23"/>
  <c r="M28" i="23"/>
  <c r="M27" i="23"/>
  <c r="O27" i="23"/>
  <c r="M35" i="23"/>
  <c r="O35" i="23"/>
  <c r="O41" i="23"/>
  <c r="M41" i="23"/>
  <c r="N27" i="21"/>
  <c r="N28" i="21"/>
  <c r="N29" i="21"/>
  <c r="N30" i="21"/>
  <c r="N31" i="21"/>
  <c r="N32" i="21"/>
  <c r="N33" i="21"/>
  <c r="N34" i="21"/>
  <c r="N35" i="21"/>
  <c r="N36" i="21"/>
  <c r="N37" i="21"/>
  <c r="N38" i="21"/>
  <c r="N39" i="21"/>
  <c r="N40" i="21"/>
  <c r="N41" i="21"/>
  <c r="N42" i="21"/>
  <c r="N43" i="21"/>
  <c r="N44" i="21"/>
  <c r="N45" i="21"/>
  <c r="N46" i="21"/>
  <c r="N47" i="21"/>
  <c r="N48" i="21"/>
  <c r="N49" i="21"/>
  <c r="N50" i="21"/>
  <c r="N61" i="21"/>
  <c r="N62" i="21"/>
  <c r="N63" i="21"/>
  <c r="N64" i="21"/>
  <c r="N65" i="21"/>
  <c r="N66" i="21"/>
  <c r="N67" i="21"/>
  <c r="N69" i="21"/>
  <c r="O36" i="21"/>
  <c r="K50" i="23" l="1"/>
  <c r="K23" i="23"/>
  <c r="K28" i="23"/>
  <c r="K53" i="23"/>
  <c r="P27" i="23"/>
  <c r="P20" i="23"/>
  <c r="P39" i="23"/>
  <c r="K34" i="23"/>
  <c r="K32" i="23"/>
  <c r="P30" i="23"/>
  <c r="P56" i="23"/>
  <c r="K60" i="23"/>
  <c r="P40" i="23"/>
  <c r="P32" i="23"/>
  <c r="K25" i="23"/>
  <c r="K33" i="23"/>
  <c r="P34" i="23"/>
  <c r="K30" i="23"/>
  <c r="P53" i="23"/>
  <c r="K56" i="23"/>
  <c r="K36" i="23"/>
  <c r="K52" i="23"/>
  <c r="K49" i="23"/>
  <c r="K31" i="23"/>
  <c r="P25" i="23"/>
  <c r="P23" i="23"/>
  <c r="K20" i="23"/>
  <c r="K40" i="23"/>
  <c r="P51" i="23"/>
  <c r="P54" i="23"/>
  <c r="P52" i="23"/>
  <c r="P60" i="23"/>
  <c r="K46" i="23"/>
  <c r="P45" i="23"/>
  <c r="K55" i="23"/>
  <c r="P57" i="23"/>
  <c r="P49" i="23"/>
  <c r="P48" i="23"/>
  <c r="K58" i="23"/>
  <c r="K59" i="23"/>
  <c r="P47" i="23"/>
  <c r="K57" i="23"/>
  <c r="P58" i="23"/>
  <c r="K54" i="23"/>
  <c r="P46" i="23"/>
  <c r="K45" i="23"/>
  <c r="P55" i="23"/>
  <c r="K47" i="23"/>
  <c r="P50" i="23"/>
  <c r="K48" i="23"/>
  <c r="P59" i="23"/>
  <c r="K51" i="23"/>
  <c r="P36" i="23"/>
  <c r="P29" i="23"/>
  <c r="P28" i="23"/>
  <c r="P37" i="23"/>
  <c r="P41" i="23"/>
  <c r="P35" i="23"/>
  <c r="K27" i="23"/>
  <c r="P38" i="23"/>
  <c r="K26" i="23"/>
  <c r="K39" i="23"/>
  <c r="K35" i="23"/>
  <c r="K41" i="23"/>
  <c r="K38" i="23"/>
  <c r="P33" i="23"/>
  <c r="P26" i="23"/>
  <c r="K29" i="23"/>
  <c r="P31" i="23"/>
  <c r="K37" i="23"/>
  <c r="H62" i="23"/>
  <c r="H65" i="23"/>
  <c r="H61" i="23"/>
  <c r="H64" i="23"/>
  <c r="H19" i="23"/>
  <c r="H66" i="23"/>
  <c r="H63" i="23"/>
  <c r="H18" i="23"/>
  <c r="H33" i="24"/>
  <c r="H25" i="24"/>
  <c r="H32" i="24"/>
  <c r="H19" i="24"/>
  <c r="H31" i="24"/>
  <c r="H27" i="24"/>
  <c r="H22" i="24"/>
  <c r="H18" i="24"/>
  <c r="H29" i="24"/>
  <c r="H20" i="24"/>
  <c r="H28" i="24"/>
  <c r="H24" i="24"/>
  <c r="H34" i="24"/>
  <c r="H30" i="24"/>
  <c r="H26" i="24"/>
  <c r="H21" i="24"/>
  <c r="O19" i="23" l="1"/>
  <c r="M19" i="23"/>
  <c r="M64" i="23"/>
  <c r="O64" i="23"/>
  <c r="M61" i="23"/>
  <c r="O61" i="23"/>
  <c r="M62" i="23"/>
  <c r="O62" i="23"/>
  <c r="O18" i="23"/>
  <c r="M18" i="23"/>
  <c r="M63" i="23"/>
  <c r="O63" i="23"/>
  <c r="M66" i="23"/>
  <c r="O66" i="23"/>
  <c r="M65" i="23"/>
  <c r="O65" i="23"/>
  <c r="K34" i="24"/>
  <c r="O34" i="24"/>
  <c r="M34" i="24"/>
  <c r="O18" i="24"/>
  <c r="M18" i="24"/>
  <c r="K25" i="24"/>
  <c r="O25" i="24"/>
  <c r="M25" i="24"/>
  <c r="O26" i="24"/>
  <c r="M26" i="24"/>
  <c r="O24" i="24"/>
  <c r="M24" i="24"/>
  <c r="M29" i="24"/>
  <c r="O29" i="24"/>
  <c r="K27" i="24"/>
  <c r="M27" i="24"/>
  <c r="O27" i="24"/>
  <c r="O19" i="24"/>
  <c r="M19" i="24"/>
  <c r="O21" i="24"/>
  <c r="M21" i="24"/>
  <c r="M30" i="24"/>
  <c r="O30" i="24"/>
  <c r="M28" i="24"/>
  <c r="K28" i="24"/>
  <c r="O28" i="24"/>
  <c r="O20" i="24"/>
  <c r="M20" i="24"/>
  <c r="K22" i="24"/>
  <c r="O22" i="24"/>
  <c r="M22" i="24"/>
  <c r="O31" i="24"/>
  <c r="M31" i="24"/>
  <c r="O32" i="24"/>
  <c r="M32" i="24"/>
  <c r="K33" i="24"/>
  <c r="O33" i="24"/>
  <c r="M33" i="24"/>
  <c r="P64" i="23" l="1"/>
  <c r="P20" i="24"/>
  <c r="P65" i="23"/>
  <c r="P19" i="23"/>
  <c r="K65" i="23"/>
  <c r="K19" i="23"/>
  <c r="P66" i="23"/>
  <c r="P62" i="23"/>
  <c r="K64" i="23"/>
  <c r="P28" i="24"/>
  <c r="P18" i="24"/>
  <c r="P34" i="24"/>
  <c r="P33" i="24"/>
  <c r="P32" i="24"/>
  <c r="P21" i="24"/>
  <c r="P22" i="24"/>
  <c r="P24" i="24"/>
  <c r="P25" i="24"/>
  <c r="P63" i="23"/>
  <c r="K18" i="23"/>
  <c r="K61" i="23"/>
  <c r="K63" i="23"/>
  <c r="P61" i="23"/>
  <c r="K66" i="23"/>
  <c r="P18" i="23"/>
  <c r="K62" i="23"/>
  <c r="K19" i="24"/>
  <c r="K26" i="24"/>
  <c r="K20" i="24"/>
  <c r="K30" i="24"/>
  <c r="K21" i="24"/>
  <c r="K29" i="24"/>
  <c r="K24" i="24"/>
  <c r="K18" i="24"/>
  <c r="K32" i="24"/>
  <c r="P30" i="24"/>
  <c r="P19" i="24"/>
  <c r="P27" i="24"/>
  <c r="P29" i="24"/>
  <c r="P26" i="24"/>
  <c r="N51" i="11"/>
  <c r="N45" i="11"/>
  <c r="N50" i="11"/>
  <c r="L50" i="11"/>
  <c r="N44" i="11"/>
  <c r="L44" i="11"/>
  <c r="N37" i="11"/>
  <c r="L37" i="11"/>
  <c r="N36" i="11"/>
  <c r="L36" i="11"/>
  <c r="L49" i="11" l="1"/>
  <c r="H46" i="11"/>
  <c r="N47" i="11"/>
  <c r="N48" i="11"/>
  <c r="N53" i="11"/>
  <c r="N54" i="11"/>
  <c r="H47" i="11"/>
  <c r="H48" i="11"/>
  <c r="H49" i="11"/>
  <c r="H52" i="11"/>
  <c r="H54" i="11"/>
  <c r="H55" i="11"/>
  <c r="N46" i="11"/>
  <c r="L55" i="11"/>
  <c r="H53" i="11"/>
  <c r="L52" i="11"/>
  <c r="L53" i="11"/>
  <c r="N55" i="11"/>
  <c r="N52" i="11"/>
  <c r="L54" i="11"/>
  <c r="L46" i="11"/>
  <c r="L47" i="11"/>
  <c r="N49" i="11"/>
  <c r="L48" i="11"/>
  <c r="H44" i="11"/>
  <c r="H50" i="11"/>
  <c r="H36" i="11"/>
  <c r="H37" i="11"/>
  <c r="L25" i="21"/>
  <c r="L26" i="21"/>
  <c r="L27" i="21"/>
  <c r="L28" i="21"/>
  <c r="L29" i="21"/>
  <c r="L30" i="21"/>
  <c r="L31" i="21"/>
  <c r="L32" i="21"/>
  <c r="L33" i="21"/>
  <c r="L34" i="21"/>
  <c r="L35" i="21"/>
  <c r="L36" i="21"/>
  <c r="L37" i="21"/>
  <c r="L38" i="21"/>
  <c r="L39" i="21"/>
  <c r="L40" i="21"/>
  <c r="L41" i="21"/>
  <c r="L42" i="21"/>
  <c r="L43" i="21"/>
  <c r="L44" i="21"/>
  <c r="L45" i="21"/>
  <c r="L46" i="21"/>
  <c r="L47" i="21"/>
  <c r="L48" i="21"/>
  <c r="L49" i="21"/>
  <c r="L50" i="21"/>
  <c r="L61" i="21"/>
  <c r="L62" i="21"/>
  <c r="L63" i="21"/>
  <c r="L64" i="21"/>
  <c r="L65" i="21"/>
  <c r="L66" i="21"/>
  <c r="M55" i="11" l="1"/>
  <c r="K55" i="11"/>
  <c r="M52" i="11"/>
  <c r="O46" i="11"/>
  <c r="M48" i="11"/>
  <c r="M49" i="11"/>
  <c r="K49" i="11"/>
  <c r="L69" i="21"/>
  <c r="H69" i="21"/>
  <c r="L67" i="21"/>
  <c r="H67" i="21"/>
  <c r="H46" i="21"/>
  <c r="H63" i="21"/>
  <c r="H65" i="21"/>
  <c r="H61" i="21"/>
  <c r="H50" i="21"/>
  <c r="H47" i="21"/>
  <c r="H43" i="21"/>
  <c r="H33" i="21"/>
  <c r="H26" i="21"/>
  <c r="H64" i="21"/>
  <c r="H36" i="21"/>
  <c r="H32" i="21"/>
  <c r="H29" i="21"/>
  <c r="H25" i="21"/>
  <c r="H35" i="21"/>
  <c r="H28" i="21"/>
  <c r="H42" i="21"/>
  <c r="H45" i="21"/>
  <c r="H38" i="21"/>
  <c r="H62" i="21"/>
  <c r="H48" i="21"/>
  <c r="H44" i="21"/>
  <c r="H37" i="21"/>
  <c r="H34" i="21"/>
  <c r="H30" i="21"/>
  <c r="H27" i="21"/>
  <c r="H40" i="21"/>
  <c r="H39" i="21"/>
  <c r="H31" i="21"/>
  <c r="H41" i="21"/>
  <c r="H49" i="21"/>
  <c r="H66" i="21"/>
  <c r="M54" i="11"/>
  <c r="M47" i="11"/>
  <c r="M46" i="11"/>
  <c r="K48" i="11"/>
  <c r="K53" i="11"/>
  <c r="M53" i="11"/>
  <c r="O54" i="11"/>
  <c r="K54" i="11"/>
  <c r="O47" i="11"/>
  <c r="K47" i="11"/>
  <c r="M50" i="11"/>
  <c r="M44" i="11"/>
  <c r="M37" i="11"/>
  <c r="M36" i="11"/>
  <c r="N25" i="21"/>
  <c r="N25" i="11"/>
  <c r="N24" i="11"/>
  <c r="N23" i="11"/>
  <c r="N22" i="11"/>
  <c r="N21" i="11"/>
  <c r="N20" i="11"/>
  <c r="N19" i="11"/>
  <c r="K63" i="21" l="1"/>
  <c r="K42" i="21"/>
  <c r="K46" i="21"/>
  <c r="K39" i="21"/>
  <c r="K32" i="21"/>
  <c r="K27" i="21"/>
  <c r="K40" i="21"/>
  <c r="M36" i="21"/>
  <c r="P36" i="21" s="1"/>
  <c r="K36" i="21"/>
  <c r="M65" i="21"/>
  <c r="K65" i="21"/>
  <c r="O49" i="11"/>
  <c r="P49" i="11" s="1"/>
  <c r="K46" i="11"/>
  <c r="P46" i="11"/>
  <c r="O65" i="21"/>
  <c r="O38" i="21"/>
  <c r="M38" i="21"/>
  <c r="O35" i="21"/>
  <c r="M35" i="21"/>
  <c r="O50" i="21"/>
  <c r="M50" i="21"/>
  <c r="O69" i="21"/>
  <c r="M69" i="21"/>
  <c r="O62" i="21"/>
  <c r="M62" i="21"/>
  <c r="O28" i="21"/>
  <c r="M28" i="21"/>
  <c r="O47" i="21"/>
  <c r="M47" i="21"/>
  <c r="O48" i="21"/>
  <c r="M48" i="21"/>
  <c r="O42" i="21"/>
  <c r="M42" i="21"/>
  <c r="O67" i="21"/>
  <c r="M67" i="21"/>
  <c r="O66" i="21"/>
  <c r="M66" i="21"/>
  <c r="O31" i="21"/>
  <c r="M31" i="21"/>
  <c r="O34" i="21"/>
  <c r="M34" i="21"/>
  <c r="O25" i="21"/>
  <c r="M25" i="21"/>
  <c r="O33" i="21"/>
  <c r="M33" i="21"/>
  <c r="O63" i="21"/>
  <c r="M63" i="21"/>
  <c r="O39" i="21"/>
  <c r="M39" i="21"/>
  <c r="O27" i="21"/>
  <c r="M27" i="21"/>
  <c r="O37" i="21"/>
  <c r="M37" i="21"/>
  <c r="O45" i="21"/>
  <c r="M45" i="21"/>
  <c r="O29" i="21"/>
  <c r="M29" i="21"/>
  <c r="O64" i="21"/>
  <c r="M64" i="21"/>
  <c r="O61" i="21"/>
  <c r="M61" i="21"/>
  <c r="O46" i="21"/>
  <c r="M46" i="21"/>
  <c r="O41" i="21"/>
  <c r="M41" i="21"/>
  <c r="O30" i="21"/>
  <c r="M30" i="21"/>
  <c r="O49" i="21"/>
  <c r="M49" i="21"/>
  <c r="O40" i="21"/>
  <c r="M40" i="21"/>
  <c r="O44" i="21"/>
  <c r="M44" i="21"/>
  <c r="O32" i="21"/>
  <c r="M32" i="21"/>
  <c r="O26" i="21"/>
  <c r="M26" i="21"/>
  <c r="O43" i="21"/>
  <c r="M43" i="21"/>
  <c r="P47" i="11"/>
  <c r="P54" i="11"/>
  <c r="O48" i="11"/>
  <c r="P48" i="11" s="1"/>
  <c r="O55" i="11"/>
  <c r="P55" i="11" s="1"/>
  <c r="K52" i="11"/>
  <c r="O52" i="11"/>
  <c r="P52" i="11" s="1"/>
  <c r="O53" i="11"/>
  <c r="P53" i="11" s="1"/>
  <c r="O44" i="11"/>
  <c r="P44" i="11" s="1"/>
  <c r="K44" i="11"/>
  <c r="O50" i="11"/>
  <c r="P50" i="11" s="1"/>
  <c r="K50" i="11"/>
  <c r="O36" i="11"/>
  <c r="P36" i="11" s="1"/>
  <c r="K36" i="11"/>
  <c r="O37" i="11"/>
  <c r="P37" i="11" s="1"/>
  <c r="K37" i="11"/>
  <c r="L23" i="11"/>
  <c r="H23" i="11"/>
  <c r="L24" i="11"/>
  <c r="H24" i="11"/>
  <c r="L19" i="11"/>
  <c r="H19" i="11"/>
  <c r="L22" i="11"/>
  <c r="H22" i="11"/>
  <c r="L25" i="11"/>
  <c r="H25" i="11"/>
  <c r="L20" i="11"/>
  <c r="H20" i="11"/>
  <c r="L21" i="11"/>
  <c r="H21" i="11"/>
  <c r="N33" i="15"/>
  <c r="N36" i="15"/>
  <c r="L36" i="15"/>
  <c r="N35" i="15"/>
  <c r="L35" i="15"/>
  <c r="N34" i="15"/>
  <c r="L34" i="15"/>
  <c r="N32" i="15"/>
  <c r="L32" i="15"/>
  <c r="N29" i="15"/>
  <c r="L29" i="15"/>
  <c r="N28" i="15"/>
  <c r="L28" i="15"/>
  <c r="N27" i="15"/>
  <c r="L27" i="15"/>
  <c r="N19" i="15"/>
  <c r="N26" i="15"/>
  <c r="L26" i="15"/>
  <c r="N25" i="15"/>
  <c r="L25" i="15"/>
  <c r="N24" i="15"/>
  <c r="L24" i="15"/>
  <c r="N23" i="15"/>
  <c r="L23" i="15"/>
  <c r="N22" i="15"/>
  <c r="L22" i="15"/>
  <c r="N21" i="15"/>
  <c r="L21" i="15"/>
  <c r="N20" i="15"/>
  <c r="L20" i="15"/>
  <c r="N18" i="15"/>
  <c r="L18" i="15"/>
  <c r="N16" i="24"/>
  <c r="L16" i="24"/>
  <c r="N16" i="15"/>
  <c r="L16" i="15"/>
  <c r="N16" i="11"/>
  <c r="L16" i="11"/>
  <c r="N16" i="21"/>
  <c r="L16" i="21"/>
  <c r="C19" i="17"/>
  <c r="P39" i="24"/>
  <c r="P71" i="23"/>
  <c r="P41" i="15"/>
  <c r="P83" i="11"/>
  <c r="P74" i="21"/>
  <c r="C18" i="17"/>
  <c r="C15" i="17"/>
  <c r="N17" i="24"/>
  <c r="N17" i="23"/>
  <c r="H17" i="23"/>
  <c r="O17" i="23" s="1"/>
  <c r="N16" i="23"/>
  <c r="L16" i="23"/>
  <c r="N26" i="21"/>
  <c r="O18" i="21"/>
  <c r="N18" i="21"/>
  <c r="O17" i="21"/>
  <c r="N17" i="21"/>
  <c r="L17" i="21"/>
  <c r="P65" i="21" l="1"/>
  <c r="K35" i="21"/>
  <c r="K49" i="21"/>
  <c r="K67" i="21"/>
  <c r="K28" i="21"/>
  <c r="K66" i="21"/>
  <c r="K50" i="21"/>
  <c r="K48" i="21"/>
  <c r="K25" i="21"/>
  <c r="K43" i="21"/>
  <c r="K38" i="21"/>
  <c r="K69" i="21"/>
  <c r="K61" i="21"/>
  <c r="K62" i="21"/>
  <c r="K47" i="21"/>
  <c r="K26" i="21"/>
  <c r="K30" i="21"/>
  <c r="K45" i="21"/>
  <c r="K37" i="21"/>
  <c r="K64" i="21"/>
  <c r="K33" i="21"/>
  <c r="K34" i="21"/>
  <c r="K44" i="21"/>
  <c r="K29" i="21"/>
  <c r="K31" i="21"/>
  <c r="K41" i="21"/>
  <c r="H16" i="23"/>
  <c r="O16" i="23" s="1"/>
  <c r="P30" i="21"/>
  <c r="P42" i="21"/>
  <c r="P47" i="21"/>
  <c r="L19" i="15"/>
  <c r="P27" i="21"/>
  <c r="P50" i="21"/>
  <c r="P38" i="21"/>
  <c r="P67" i="21"/>
  <c r="P28" i="21"/>
  <c r="P69" i="21"/>
  <c r="P35" i="21"/>
  <c r="H17" i="24"/>
  <c r="L17" i="24"/>
  <c r="P26" i="21"/>
  <c r="P40" i="21"/>
  <c r="P46" i="21"/>
  <c r="P29" i="21"/>
  <c r="P37" i="21"/>
  <c r="P39" i="21"/>
  <c r="P34" i="21"/>
  <c r="P66" i="21"/>
  <c r="P62" i="21"/>
  <c r="P43" i="21"/>
  <c r="P32" i="21"/>
  <c r="P44" i="21"/>
  <c r="P49" i="21"/>
  <c r="P41" i="21"/>
  <c r="P61" i="21"/>
  <c r="P64" i="21"/>
  <c r="P45" i="21"/>
  <c r="P63" i="21"/>
  <c r="P33" i="21"/>
  <c r="P25" i="21"/>
  <c r="P31" i="21"/>
  <c r="P48" i="21"/>
  <c r="L18" i="21"/>
  <c r="H45" i="11"/>
  <c r="L45" i="11"/>
  <c r="H16" i="11"/>
  <c r="O16" i="11" s="1"/>
  <c r="L33" i="15"/>
  <c r="M20" i="11"/>
  <c r="M19" i="11"/>
  <c r="M24" i="11"/>
  <c r="M21" i="11"/>
  <c r="M25" i="11"/>
  <c r="M22" i="11"/>
  <c r="M23" i="11"/>
  <c r="H27" i="15"/>
  <c r="H28" i="15"/>
  <c r="H29" i="15"/>
  <c r="H32" i="15"/>
  <c r="H34" i="15"/>
  <c r="H35" i="15"/>
  <c r="H36" i="15"/>
  <c r="H18" i="15"/>
  <c r="H20" i="15"/>
  <c r="H21" i="15"/>
  <c r="H22" i="15"/>
  <c r="H23" i="15"/>
  <c r="H24" i="15"/>
  <c r="H25" i="15"/>
  <c r="H26" i="15"/>
  <c r="H16" i="24"/>
  <c r="H16" i="15"/>
  <c r="H16" i="21"/>
  <c r="K17" i="23"/>
  <c r="M17" i="23"/>
  <c r="P17" i="23" s="1"/>
  <c r="L17" i="23"/>
  <c r="N70" i="21"/>
  <c r="G15" i="17" s="1"/>
  <c r="H17" i="21"/>
  <c r="K16" i="23" l="1"/>
  <c r="M16" i="23"/>
  <c r="P16" i="23" s="1"/>
  <c r="H33" i="15"/>
  <c r="H19" i="15"/>
  <c r="L70" i="21"/>
  <c r="I15" i="17" s="1"/>
  <c r="M17" i="24"/>
  <c r="M16" i="11"/>
  <c r="M45" i="11"/>
  <c r="O20" i="11"/>
  <c r="P20" i="11" s="1"/>
  <c r="K20" i="11"/>
  <c r="O22" i="11"/>
  <c r="P22" i="11" s="1"/>
  <c r="K22" i="11"/>
  <c r="O21" i="11"/>
  <c r="P21" i="11" s="1"/>
  <c r="K21" i="11"/>
  <c r="K19" i="11"/>
  <c r="O19" i="11"/>
  <c r="P19" i="11" s="1"/>
  <c r="O23" i="11"/>
  <c r="P23" i="11" s="1"/>
  <c r="K23" i="11"/>
  <c r="O24" i="11"/>
  <c r="P24" i="11" s="1"/>
  <c r="K24" i="11"/>
  <c r="O25" i="11"/>
  <c r="P25" i="11" s="1"/>
  <c r="K25" i="11"/>
  <c r="M35" i="15"/>
  <c r="M28" i="15"/>
  <c r="M34" i="15"/>
  <c r="M27" i="15"/>
  <c r="M32" i="15"/>
  <c r="M36" i="15"/>
  <c r="M29" i="15"/>
  <c r="M26" i="15"/>
  <c r="M22" i="15"/>
  <c r="M18" i="15"/>
  <c r="M25" i="15"/>
  <c r="M21" i="15"/>
  <c r="M23" i="15"/>
  <c r="M24" i="15"/>
  <c r="M20" i="15"/>
  <c r="O16" i="24"/>
  <c r="M16" i="24"/>
  <c r="O16" i="15"/>
  <c r="M16" i="15"/>
  <c r="K16" i="11"/>
  <c r="O16" i="21"/>
  <c r="M16" i="21"/>
  <c r="O17" i="24"/>
  <c r="K17" i="24"/>
  <c r="M17" i="21"/>
  <c r="P17" i="21" s="1"/>
  <c r="K17" i="21"/>
  <c r="H18" i="21"/>
  <c r="P17" i="24" l="1"/>
  <c r="M33" i="15"/>
  <c r="M19" i="15"/>
  <c r="O19" i="15"/>
  <c r="P16" i="11"/>
  <c r="L51" i="11"/>
  <c r="H51" i="11"/>
  <c r="K45" i="11"/>
  <c r="O45" i="11"/>
  <c r="P45" i="11" s="1"/>
  <c r="K16" i="21"/>
  <c r="P16" i="21"/>
  <c r="P16" i="15"/>
  <c r="K16" i="15"/>
  <c r="O33" i="15"/>
  <c r="P33" i="15" s="1"/>
  <c r="K33" i="15"/>
  <c r="O34" i="15"/>
  <c r="P34" i="15" s="1"/>
  <c r="K34" i="15"/>
  <c r="O35" i="15"/>
  <c r="P35" i="15" s="1"/>
  <c r="K35" i="15"/>
  <c r="O28" i="15"/>
  <c r="P28" i="15" s="1"/>
  <c r="K28" i="15"/>
  <c r="O29" i="15"/>
  <c r="P29" i="15" s="1"/>
  <c r="K29" i="15"/>
  <c r="O36" i="15"/>
  <c r="P36" i="15" s="1"/>
  <c r="K36" i="15"/>
  <c r="O32" i="15"/>
  <c r="P32" i="15" s="1"/>
  <c r="K32" i="15"/>
  <c r="O27" i="15"/>
  <c r="P27" i="15" s="1"/>
  <c r="K27" i="15"/>
  <c r="O21" i="15"/>
  <c r="P21" i="15" s="1"/>
  <c r="K21" i="15"/>
  <c r="O25" i="15"/>
  <c r="P25" i="15" s="1"/>
  <c r="K25" i="15"/>
  <c r="O18" i="15"/>
  <c r="P18" i="15" s="1"/>
  <c r="K18" i="15"/>
  <c r="O26" i="15"/>
  <c r="P26" i="15" s="1"/>
  <c r="K26" i="15"/>
  <c r="O22" i="15"/>
  <c r="P22" i="15" s="1"/>
  <c r="K22" i="15"/>
  <c r="O20" i="15"/>
  <c r="P20" i="15" s="1"/>
  <c r="K20" i="15"/>
  <c r="O24" i="15"/>
  <c r="P24" i="15" s="1"/>
  <c r="K24" i="15"/>
  <c r="O23" i="15"/>
  <c r="P23" i="15" s="1"/>
  <c r="K23" i="15"/>
  <c r="P16" i="24"/>
  <c r="K16" i="24"/>
  <c r="N67" i="23"/>
  <c r="G18" i="17" s="1"/>
  <c r="M18" i="21"/>
  <c r="K18" i="21"/>
  <c r="K19" i="15" l="1"/>
  <c r="P19" i="15"/>
  <c r="M51" i="11"/>
  <c r="P18" i="21"/>
  <c r="M70" i="21"/>
  <c r="F15" i="17" s="1"/>
  <c r="O70" i="21"/>
  <c r="H15" i="17" s="1"/>
  <c r="O51" i="11" l="1"/>
  <c r="P51" i="11" s="1"/>
  <c r="K51" i="11"/>
  <c r="E15" i="17"/>
  <c r="L35" i="24"/>
  <c r="I19" i="17" s="1"/>
  <c r="L67" i="23"/>
  <c r="I18" i="17" s="1"/>
  <c r="P70" i="21"/>
  <c r="P11" i="21" s="1"/>
  <c r="O35" i="24" l="1"/>
  <c r="H19" i="17" s="1"/>
  <c r="O67" i="23"/>
  <c r="H18" i="17" s="1"/>
  <c r="M35" i="24" l="1"/>
  <c r="F19" i="17" s="1"/>
  <c r="P67" i="23"/>
  <c r="P11" i="23" s="1"/>
  <c r="M67" i="23"/>
  <c r="F18" i="17" s="1"/>
  <c r="E18" i="17" s="1"/>
  <c r="N17" i="11" l="1"/>
  <c r="L17" i="11"/>
  <c r="H17" i="11" l="1"/>
  <c r="C17" i="17"/>
  <c r="N17" i="15"/>
  <c r="M17" i="11" l="1"/>
  <c r="O17" i="11"/>
  <c r="K17" i="11"/>
  <c r="H17" i="15"/>
  <c r="O17" i="15" s="1"/>
  <c r="L17" i="15"/>
  <c r="M17" i="15" l="1"/>
  <c r="P17" i="15" s="1"/>
  <c r="K17" i="15"/>
  <c r="P17" i="11"/>
  <c r="N37" i="15"/>
  <c r="G17" i="17" s="1"/>
  <c r="N27" i="11"/>
  <c r="L27" i="11"/>
  <c r="N39" i="11"/>
  <c r="H27" i="11" l="1"/>
  <c r="N41" i="11"/>
  <c r="L41" i="11"/>
  <c r="L40" i="11"/>
  <c r="H42" i="11"/>
  <c r="L43" i="11"/>
  <c r="H40" i="11"/>
  <c r="L42" i="11"/>
  <c r="H43" i="11"/>
  <c r="N40" i="11"/>
  <c r="N42" i="11"/>
  <c r="H41" i="11"/>
  <c r="N43" i="11"/>
  <c r="M43" i="11" l="1"/>
  <c r="K42" i="11"/>
  <c r="O40" i="11"/>
  <c r="M40" i="11"/>
  <c r="M27" i="11"/>
  <c r="M42" i="11"/>
  <c r="M41" i="11"/>
  <c r="O42" i="11" l="1"/>
  <c r="P40" i="11"/>
  <c r="K40" i="11"/>
  <c r="L37" i="15"/>
  <c r="I17" i="17" s="1"/>
  <c r="P42" i="11"/>
  <c r="O27" i="11"/>
  <c r="P27" i="11" s="1"/>
  <c r="K27" i="11"/>
  <c r="K43" i="11"/>
  <c r="O43" i="11"/>
  <c r="P43" i="11" s="1"/>
  <c r="O41" i="11"/>
  <c r="P41" i="11" s="1"/>
  <c r="K41" i="11"/>
  <c r="O37" i="15" l="1"/>
  <c r="H17" i="17" s="1"/>
  <c r="M37" i="15"/>
  <c r="F17" i="17" s="1"/>
  <c r="L39" i="11"/>
  <c r="E17" i="17" l="1"/>
  <c r="H39" i="11"/>
  <c r="P37" i="15"/>
  <c r="M39" i="11" l="1"/>
  <c r="N11" i="15"/>
  <c r="O39" i="11"/>
  <c r="K39" i="11"/>
  <c r="P39" i="11" l="1"/>
  <c r="N33" i="11"/>
  <c r="L33" i="11"/>
  <c r="N32" i="11"/>
  <c r="N28" i="11"/>
  <c r="N30" i="11" l="1"/>
  <c r="L31" i="11"/>
  <c r="H32" i="11"/>
  <c r="L30" i="11"/>
  <c r="N29" i="11"/>
  <c r="L32" i="11"/>
  <c r="H29" i="11"/>
  <c r="H31" i="11"/>
  <c r="H30" i="11"/>
  <c r="H33" i="11"/>
  <c r="L29" i="11"/>
  <c r="N31" i="11"/>
  <c r="M29" i="11" l="1"/>
  <c r="K29" i="11"/>
  <c r="O31" i="11"/>
  <c r="O32" i="11"/>
  <c r="M30" i="11"/>
  <c r="M32" i="11"/>
  <c r="M31" i="11"/>
  <c r="M33" i="11"/>
  <c r="P32" i="11" l="1"/>
  <c r="P31" i="11"/>
  <c r="O29" i="11"/>
  <c r="P29" i="11" s="1"/>
  <c r="K32" i="11"/>
  <c r="K31" i="11"/>
  <c r="K30" i="11"/>
  <c r="O30" i="11"/>
  <c r="P30" i="11" s="1"/>
  <c r="O33" i="11"/>
  <c r="P33" i="11" s="1"/>
  <c r="K33" i="11"/>
  <c r="L28" i="11"/>
  <c r="H28" i="11" l="1"/>
  <c r="M28" i="11" l="1"/>
  <c r="O28" i="11"/>
  <c r="P28" i="11" l="1"/>
  <c r="K28" i="11"/>
  <c r="N38" i="11" l="1"/>
  <c r="L38" i="11"/>
  <c r="I32" i="17"/>
  <c r="I27" i="17"/>
  <c r="B20" i="10"/>
  <c r="H38" i="11" l="1"/>
  <c r="M38" i="11" l="1"/>
  <c r="K38" i="11"/>
  <c r="O38" i="11"/>
  <c r="P38" i="11" l="1"/>
  <c r="C16" i="17" l="1"/>
  <c r="N34" i="11" l="1"/>
  <c r="N35" i="11" l="1"/>
  <c r="L35" i="11"/>
  <c r="N26" i="11"/>
  <c r="N18" i="11"/>
  <c r="L18" i="11"/>
  <c r="N79" i="11" l="1"/>
  <c r="H26" i="11"/>
  <c r="H35" i="11"/>
  <c r="L26" i="11"/>
  <c r="H18" i="11"/>
  <c r="M35" i="11" l="1"/>
  <c r="K35" i="11"/>
  <c r="O26" i="11"/>
  <c r="K26" i="11"/>
  <c r="M26" i="11"/>
  <c r="M18" i="11"/>
  <c r="P26" i="11" l="1"/>
  <c r="L34" i="11"/>
  <c r="L79" i="11" s="1"/>
  <c r="H34" i="11"/>
  <c r="O35" i="11"/>
  <c r="P35" i="11" s="1"/>
  <c r="O18" i="11"/>
  <c r="K18" i="11"/>
  <c r="P18" i="11" l="1"/>
  <c r="M34" i="11"/>
  <c r="M79" i="11" s="1"/>
  <c r="O34" i="11" l="1"/>
  <c r="K34" i="11"/>
  <c r="P34" i="11" l="1"/>
  <c r="P79" i="11" s="1"/>
  <c r="O79" i="11"/>
  <c r="G16" i="17"/>
  <c r="I16" i="17" l="1"/>
  <c r="I20" i="17" s="1"/>
  <c r="F16" i="17" l="1"/>
  <c r="F20" i="17" s="1"/>
  <c r="H16" i="17"/>
  <c r="H20" i="17" s="1"/>
  <c r="E16" i="17" l="1"/>
  <c r="N11" i="11" l="1"/>
  <c r="I10" i="17" l="1"/>
  <c r="K31" i="24"/>
  <c r="N31" i="24" l="1"/>
  <c r="P31" i="24" l="1"/>
  <c r="P35" i="24" s="1"/>
  <c r="P11" i="24" s="1"/>
  <c r="N35" i="24"/>
  <c r="G19" i="17" s="1"/>
  <c r="G20" i="17" l="1"/>
  <c r="E19" i="17"/>
  <c r="E20" i="17" s="1"/>
  <c r="E21" i="17" l="1"/>
  <c r="E22" i="17" s="1"/>
  <c r="E23" i="17"/>
  <c r="E24" i="17" l="1"/>
  <c r="C20" i="10" s="1"/>
  <c r="C22" i="10" s="1"/>
  <c r="C23" i="10" s="1"/>
  <c r="C24" i="10" s="1"/>
</calcChain>
</file>

<file path=xl/sharedStrings.xml><?xml version="1.0" encoding="utf-8"?>
<sst xmlns="http://schemas.openxmlformats.org/spreadsheetml/2006/main" count="1035" uniqueCount="287">
  <si>
    <t>Vienības izmaksas</t>
  </si>
  <si>
    <t>Kods</t>
  </si>
  <si>
    <t>1</t>
  </si>
  <si>
    <t>(paraksts un tā atšifrējums, datums)</t>
  </si>
  <si>
    <t>Pārbaudija:</t>
  </si>
  <si>
    <t>Sastādija:</t>
  </si>
  <si>
    <t>Daudzums</t>
  </si>
  <si>
    <t>Mērvienība</t>
  </si>
  <si>
    <t>Būvdarbu nosaukums</t>
  </si>
  <si>
    <t>Nr. p.k.</t>
  </si>
  <si>
    <t>Būvdarbu apjomu saraksts</t>
  </si>
  <si>
    <t>(paraksts, tā atšifrējums un datums)</t>
  </si>
  <si>
    <t>Pārbaudīja:</t>
  </si>
  <si>
    <t>Sastādīja:</t>
  </si>
  <si>
    <t> PAVISAM BŪVNIECĪBAS IZMAKSAS:</t>
  </si>
  <si>
    <t>PVN 21%:</t>
  </si>
  <si>
    <t>Objekta izmaksas (euro)</t>
  </si>
  <si>
    <t>Nr.p.k.</t>
  </si>
  <si>
    <t>Z.v.</t>
  </si>
  <si>
    <t xml:space="preserve">                                                                                                            (pasūtītāja paraksts un ta atšifrējums)</t>
  </si>
  <si>
    <t xml:space="preserve">                                                                                        ______________________________________</t>
  </si>
  <si>
    <t xml:space="preserve">                                                                                                                          APSTIPRINU</t>
  </si>
  <si>
    <t xml:space="preserve"> </t>
  </si>
  <si>
    <t>Kopā uz visu apjomu</t>
  </si>
  <si>
    <t>euro</t>
  </si>
  <si>
    <t xml:space="preserve">Tāmes izmaksas </t>
  </si>
  <si>
    <t>Būvniecības koptāme</t>
  </si>
  <si>
    <t>KOPĀ</t>
  </si>
  <si>
    <t>Objekta nosaukums</t>
  </si>
  <si>
    <t>II</t>
  </si>
  <si>
    <t>Kopsavilkuma aprēķini pa darbu un konstruktīvo elementu veidiem,  Nr. 1</t>
  </si>
  <si>
    <t>Kopējā darbietilpība, c/h</t>
  </si>
  <si>
    <t>Nr. p. k.</t>
  </si>
  <si>
    <t>Tāmes Nr.</t>
  </si>
  <si>
    <t>Darba veids</t>
  </si>
  <si>
    <t>%</t>
  </si>
  <si>
    <t>Tāmes izmaksas (EUR)</t>
  </si>
  <si>
    <t>Tai skaitā</t>
  </si>
  <si>
    <t>Darba ietilpība (c/h)</t>
  </si>
  <si>
    <t>Darba alga (EUR)</t>
  </si>
  <si>
    <t>Mehānismi (EUR)</t>
  </si>
  <si>
    <t>Kopā:</t>
  </si>
  <si>
    <t>Virsizdevumi (%)</t>
  </si>
  <si>
    <t>t.sk. darba aizsardzība (%)</t>
  </si>
  <si>
    <t>Peļņa (%)</t>
  </si>
  <si>
    <t>Kopā, Euro, neskaitot PVN:</t>
  </si>
  <si>
    <t>m2</t>
  </si>
  <si>
    <t>m3</t>
  </si>
  <si>
    <t>m</t>
  </si>
  <si>
    <t>zāliena sēklas</t>
  </si>
  <si>
    <t>kg</t>
  </si>
  <si>
    <t>gb</t>
  </si>
  <si>
    <t>Pārvietojamās tualetes uzstādīšana</t>
  </si>
  <si>
    <t>Parastās kļavas stādījumi, "GLOBOSUM' SELECT"</t>
  </si>
  <si>
    <t>Alpu vērenes stādījumi</t>
  </si>
  <si>
    <t>Lemuāna filadelfs  stādījumi</t>
  </si>
  <si>
    <t>betna bruģakmens (200100X60mm)</t>
  </si>
  <si>
    <t>sīkšķembas 2/8. 50mm</t>
  </si>
  <si>
    <t>šķembas, 0/32. 150mm</t>
  </si>
  <si>
    <t>drenējošā smilts kārta, 300mm</t>
  </si>
  <si>
    <t>asfaltbetons AC11surf. 40mm</t>
  </si>
  <si>
    <t>apakškārta AC22base 60mm</t>
  </si>
  <si>
    <t>šķembu maisījumsS 0/80, 160mm</t>
  </si>
  <si>
    <t>šķembu maisījums 0/45. 90mm</t>
  </si>
  <si>
    <t>smilts (FILTR. KOEF. 1 m / dnn), 500mm</t>
  </si>
  <si>
    <t>Asfaltbetona seguma ieklāšana</t>
  </si>
  <si>
    <t>Ceļa apmales uzstādīšana uz betona pamatnes</t>
  </si>
  <si>
    <t>Zāliens dekoratīviem laukumiem , gar ceļa apmalēm</t>
  </si>
  <si>
    <t>Dažādi darbi</t>
  </si>
  <si>
    <t>Demontāžas darbi</t>
  </si>
  <si>
    <t>Būvlaukuma sagatavošana</t>
  </si>
  <si>
    <t>Būves nosaukums: Teritorijas labiekārtojums</t>
  </si>
  <si>
    <t>Objekta nosaukums:  Saules elektrostacijas parkam piegulošās teritorijas infrstruktūras labiekārtošana</t>
  </si>
  <si>
    <t>Pasūtījuma Nr. 23-007</t>
  </si>
  <si>
    <t>Tāme sastādīta 2023. gada tirgus cenās pamatojoties uz SIA "Jelgavas komunālprojekts" projektu  Nr. 23-007</t>
  </si>
  <si>
    <t>Apjomi sastādīti pamatojoties uz   pamatojoties uz SIA "Jelgavas komunālprojekts" projektu Nr. 23-007</t>
  </si>
  <si>
    <t>Saules elektrostacijas parkam piegulošās teritorijas infrstruktūras labiekārtošana</t>
  </si>
  <si>
    <t>Lokālā tāme Nr. 1</t>
  </si>
  <si>
    <t>Tāmes izmaksa, EUR</t>
  </si>
  <si>
    <t>Būvdarba nosaukums</t>
  </si>
  <si>
    <t>laika
norma
(c/h)</t>
  </si>
  <si>
    <t>darba samaksas likme (EUR/h)</t>
  </si>
  <si>
    <t>darba
alga
(EUR)</t>
  </si>
  <si>
    <t>būvizstrādājumi</t>
  </si>
  <si>
    <t>mehā-
nismi
(EUR)</t>
  </si>
  <si>
    <t>Kopā,
(EUR)</t>
  </si>
  <si>
    <t>darb-
ietilpība
(c/h)</t>
  </si>
  <si>
    <t>Summa
(EUR)</t>
  </si>
  <si>
    <t>I.</t>
  </si>
  <si>
    <t>Pārvietojama konteinertipa darbinieku sadzīves telpa suzstādīāna</t>
  </si>
  <si>
    <t>Tiešās izmaksas kopā, t.sk. darba devēja sociālais nodoklis (23.59%)</t>
  </si>
  <si>
    <t>PASKAIDROJUMA RAKSTS</t>
  </si>
  <si>
    <t/>
  </si>
  <si>
    <t xml:space="preserve">                      Tāmju aprēķinā vidējā celtnieka cilvēkstundas likme ir  euro/h</t>
  </si>
  <si>
    <t xml:space="preserve">                       Būvniecības izmaksas ar PVN, euro </t>
  </si>
  <si>
    <t xml:space="preserve">                      Tiešās izmaksas, euro</t>
  </si>
  <si>
    <t xml:space="preserve">                    </t>
  </si>
  <si>
    <t xml:space="preserve">   Kopējā līgumcena sastāv no būvniecības izdevumu kopsummas ar Latvijas Valsts likumdošanā paredzētajiem nodokļiem.  </t>
  </si>
  <si>
    <t xml:space="preserve">                       Būvdarbu darbietilpība ,  c/d. </t>
  </si>
  <si>
    <t xml:space="preserve"> Objektā aprēķināts sekojošs līdzekļu sadalījums :</t>
  </si>
  <si>
    <t>Būvizstrādājumi no tiešo izmaksu summas</t>
  </si>
  <si>
    <t xml:space="preserve">   </t>
  </si>
  <si>
    <t>Darba alga ar nodoklīem no tiešo izmaksu summas</t>
  </si>
  <si>
    <t xml:space="preserve">    </t>
  </si>
  <si>
    <t>Mehānismi   no tiešo izmaksu summas</t>
  </si>
  <si>
    <t>Virsizdevumi  no tiešo izmaksu summas</t>
  </si>
  <si>
    <t>Plānotā peļņa  no tiešo izmaksu summas</t>
  </si>
  <si>
    <t>Pievienotās vērtības nodoklis  no objekta izmaksu summas</t>
  </si>
  <si>
    <t xml:space="preserve"> Sastādīja:   </t>
  </si>
  <si>
    <t>Lokālā tāme Nr.  5</t>
  </si>
  <si>
    <t>Elektromontāžas darbi</t>
  </si>
  <si>
    <t>V</t>
  </si>
  <si>
    <t>kpl</t>
  </si>
  <si>
    <t>objekts</t>
  </si>
  <si>
    <t>vieta</t>
  </si>
  <si>
    <t xml:space="preserve">Lokālā tāme Nr.2 </t>
  </si>
  <si>
    <t>Lokālā tāme Nr.3</t>
  </si>
  <si>
    <t>III</t>
  </si>
  <si>
    <t>Lokālā tāme Nr.  4</t>
  </si>
  <si>
    <t>IV</t>
  </si>
  <si>
    <t>Objekta adrese: Filozofu iela 69, Jelgava</t>
  </si>
  <si>
    <t>būvizstrādājumi (EUR)</t>
  </si>
  <si>
    <t>V1, 2D paneļa divviru vārti, 2000x2430mm</t>
  </si>
  <si>
    <t>V2, 2D paneļa žoga vairogs, 2430x1085mm</t>
  </si>
  <si>
    <t>V3, 2D paneļa žoga vairogs, 2430x2500mm</t>
  </si>
  <si>
    <t>V5, 2D paneļa žoga vairogs, 2430x1542mm</t>
  </si>
  <si>
    <t>V4, 2D paneļa žoga vairogs, 2430x1527mm</t>
  </si>
  <si>
    <t>S1, 2D paneļa žoga stabi, 3200x60x40mm</t>
  </si>
  <si>
    <t>2D paneļu žoga montāža,  (skat. TS-3)</t>
  </si>
  <si>
    <t>Pelēkās spirejas</t>
  </si>
  <si>
    <t>Kokveida hortenzijas</t>
  </si>
  <si>
    <t>Basketbola grozs, stacionārs, regulējams</t>
  </si>
  <si>
    <t>Ceļa zīme (532, 809, 837)</t>
  </si>
  <si>
    <t>Ceļa zīme (532, 810 ar darbības zonām un papildzīmi))</t>
  </si>
  <si>
    <t>TS-2</t>
  </si>
  <si>
    <t>Izcērtami krūmi</t>
  </si>
  <si>
    <t>Izcērtami koki (ābele)</t>
  </si>
  <si>
    <t>TS-5</t>
  </si>
  <si>
    <t>Atjaunojamā cietā seguma demontāža (50cm platumā, h=15cm)</t>
  </si>
  <si>
    <t>Ēkas Nr, 1 apmales demontāža,  h=56cm</t>
  </si>
  <si>
    <t>Esošo betona plākšņu celiņa demontāža pie ēkas Nr. 1, h=56cm</t>
  </si>
  <si>
    <t>Esošo betona pakāpienu demontāža pie ekas Nr. 1</t>
  </si>
  <si>
    <t>Esoša ieejas laukumiņa daļēja demontāža, h=12cm, jauna betona bruģakmans laukuma izveidei</t>
  </si>
  <si>
    <t>Zāliena- velēnas norakšana stavlaukuma, gājāju celiņu un atpūtas laukumu izveidei, h=20cm</t>
  </si>
  <si>
    <t>Liekās grunts  norakšana stavlaukuma, gājāju celiņu un atpūtas laukumu izveidei, h=20cm</t>
  </si>
  <si>
    <t>Liekās grunts pēc stādvietu sagatavošanas krūmu zonās, h=50cm, izņemšana</t>
  </si>
  <si>
    <t>Liekās grunts pēc stādvietu sagatavošanas koku zonās, h=100cm, izņemšana</t>
  </si>
  <si>
    <t>Būvgružu aizvešana no stāvlaukuma, gājēju celiņa un atpūtas laukuma zonām</t>
  </si>
  <si>
    <t>Teritorijas planēšana  stāvlaukuma, gājēju celiņa un atpūtas laukuma zonās</t>
  </si>
  <si>
    <t>Norakuma zāliena un grunts pārvietošana   zemes izlīdzināšanai planējamā teritorijā</t>
  </si>
  <si>
    <t>Zemes darbi (skat. TS-5)</t>
  </si>
  <si>
    <t>TS-7</t>
  </si>
  <si>
    <t>Esošo futbola vārtu demontāža</t>
  </si>
  <si>
    <t>Labiekārtojuma elementu demontāža</t>
  </si>
  <si>
    <t>Būvapjoms Nr. 7</t>
  </si>
  <si>
    <t>Ķieģeļu sienas demontāža, b=38cm</t>
  </si>
  <si>
    <t>Dzelzsbetona pārseguma demontāža, b=22cm</t>
  </si>
  <si>
    <t>Betona pārsedzes demontāža</t>
  </si>
  <si>
    <t>Koka durvju demontāža</t>
  </si>
  <si>
    <t>Betona pamatu demontāša, h=1m, 19 metri</t>
  </si>
  <si>
    <t>Būvapjoms Nr. 6</t>
  </si>
  <si>
    <t>Metāla durvju demontāža</t>
  </si>
  <si>
    <t xml:space="preserve">Betona pamatu demontāša, h=1m, </t>
  </si>
  <si>
    <t>Metāla ventilācijas elementu demontāža</t>
  </si>
  <si>
    <t>Kvadrātveida betona pamatu demontāža</t>
  </si>
  <si>
    <t>Būvapjoms Nr. 5</t>
  </si>
  <si>
    <t>Preskartona, metāla režģu demontāža durvīm</t>
  </si>
  <si>
    <t>Esošā pītā žoga demontāža</t>
  </si>
  <si>
    <t>Zemes reljefa līdzināšana(43m2), bedres asizbēršana pēc demontāžas apjomiem (h=1m) un zāliena sēšana</t>
  </si>
  <si>
    <t>Esošā cietā ieseguma atjaunošana  blakus pieguļošajā teritorijā</t>
  </si>
  <si>
    <t xml:space="preserve">Zemes reljefa līdzināšana(168m2), bedres asizbēršana pēc demontāžas apjomiem (h=1m) </t>
  </si>
  <si>
    <t xml:space="preserve">Zemes reljefa līdzināšana(167m2), bedres asizbēršana pēc demontāžas apjomiem (h=1m) </t>
  </si>
  <si>
    <t>Tertorija (skat TS-4)</t>
  </si>
  <si>
    <t>Asfaltbetona iesegumss</t>
  </si>
  <si>
    <t>ceļu apmale liektā, (R1……R5)</t>
  </si>
  <si>
    <t>Betona bruģakmens segums</t>
  </si>
  <si>
    <t>Betona bruģakmens seguma ieklāšana gājēju ietvei un  ēkas apmalei</t>
  </si>
  <si>
    <t>Betona bruģakmens seguma ieklāšana stāvvietu zonā un braucamās laukuma daļās</t>
  </si>
  <si>
    <t>ECO LINE bruģakmens (200100X80mm)</t>
  </si>
  <si>
    <t>vēja 5x20 apmale, 1000x50x200mm</t>
  </si>
  <si>
    <t>vēja 80x20 apmale, ietvju apmale,  1000x80x200mm</t>
  </si>
  <si>
    <t>VIA C pazeminātā apmale, 1000x150x220mm</t>
  </si>
  <si>
    <t>PLAZA, 200x200x80mm, stāvvietu zonu atdalīšanai</t>
  </si>
  <si>
    <t>Zāliena zonas</t>
  </si>
  <si>
    <t>Zāliens apstādījumu stādvietām</t>
  </si>
  <si>
    <t>mulčas masījums,( frakcija 6-25)</t>
  </si>
  <si>
    <t>melnzeme (zāliena atjaunošana, eko bruģakmens, stādvietu aizpildīšanai)</t>
  </si>
  <si>
    <t>dekoratīvās dārza apmales</t>
  </si>
  <si>
    <t>Gumijas barjeras stāvvietās, (kods PLE-5315, 1800mm)</t>
  </si>
  <si>
    <t>betna bruģakmens Prizma 6D (200100X60mm)</t>
  </si>
  <si>
    <t>Ceļu marķēšana, krāsa balta,  3x3 basketbola laukumam</t>
  </si>
  <si>
    <t>Teritorijas  segumu ieklāšana</t>
  </si>
  <si>
    <t>šķembas, 0/32. 200mm</t>
  </si>
  <si>
    <t>betona bruģakmens (200100X80mm)</t>
  </si>
  <si>
    <t>betona bruģakmens 8D, (200100X80mm)</t>
  </si>
  <si>
    <t>Ceļa apmales uzstādīšanauz bet0na pamatnes</t>
  </si>
  <si>
    <t xml:space="preserve">Betona bruģakmens un PLAZA seguma ieklāšana stāvvietu zonā </t>
  </si>
  <si>
    <t>1.1.</t>
  </si>
  <si>
    <t>1.2.</t>
  </si>
  <si>
    <t>Esoša metāla sola demontāža ar koka dēļu virsmu</t>
  </si>
  <si>
    <t>Esoša volejbola laukuma stabu demontāža</t>
  </si>
  <si>
    <t>Līkums 15 grādi</t>
  </si>
  <si>
    <t>Esošās grunts izrakšana un aizvešanas uz atbērtni</t>
  </si>
  <si>
    <t>Brīdīnājuma lente lietus kanalizācijas caurulem</t>
  </si>
  <si>
    <t>Pieslēgums pie esošas K2 skatakas</t>
  </si>
  <si>
    <t>Gruntsūdens līmeņa pazemināšana</t>
  </si>
  <si>
    <t>Izbūvētās sistēmas CCTV videoinspekcija</t>
  </si>
  <si>
    <t>Esošo komunikāciju šķērsojums</t>
  </si>
  <si>
    <t>Izpilddokumentācijas sagatavošana</t>
  </si>
  <si>
    <t>Betona pamatu demontāža, h=1m</t>
  </si>
  <si>
    <t>Objekta adrese: Filozofu iela 69. Jelgava</t>
  </si>
  <si>
    <t>Tāmes izmaksa. EUR</t>
  </si>
  <si>
    <t>Kopā.
(EUR)</t>
  </si>
  <si>
    <t>PP lietus kanalizācijas caurule ar uzmavu un gumijas blīvgredzenu. SN8. DN/OD110. H^2.0m</t>
  </si>
  <si>
    <t>Plastmasas kanalizācijas kanalizācijas krājaka. komplektā ar krājtvertni 0S1550. augstuma regulēšanas šahtu 0D800. vāku uzstādītu zaļajā zonā. vēdināšanas cauruli OD110</t>
  </si>
  <si>
    <t>Izlīdzinošā kārta vidēji rupja smilts. frakcijas 8-16mm</t>
  </si>
  <si>
    <t>Apbērums. blietēts līdz Dr&gt;90%o. materiāls-vidēji rupja smilts. (plastmasas caurulēm blīvēšana ar rokām)</t>
  </si>
  <si>
    <t>Aizpildīšana ar izrakto grunti. blīvējuma pakāpe Dr&gt;95%. vai pievesto materiālu</t>
  </si>
  <si>
    <t>Tiešās izmaksas kopā. t.sk. darba devēja sociālais nodoklis (23.59%)</t>
  </si>
  <si>
    <t>(paraksts un tā atšifrējums. datums)</t>
  </si>
  <si>
    <t>Lietus kanalizācija (ārejā)</t>
  </si>
  <si>
    <t>Darbu izmaksas</t>
  </si>
  <si>
    <t>Tranšeja - bedre kabeļa vai citu apakšzemes komunikāciju apsekošanai (šurfēšana)</t>
  </si>
  <si>
    <t>Tranšejas rakšana un aizbēršana viena līdz divu kabeļu (caurules) gūldīšanai 0.7m dziļumā</t>
  </si>
  <si>
    <t>Tranšejas rakšana un aizbēršana viena līdz divu kabeļu (caurules) gūldīšanai 1m dziļumā</t>
  </si>
  <si>
    <t>Kabeļu aizsargcaurules d=līdz 110 mm ieguldīšana gatavā tranšejā</t>
  </si>
  <si>
    <t>ZS kabeļa līdz 35 mm2 ieguldīšana gatavā tranšejā</t>
  </si>
  <si>
    <t>ZS kabeļa līdz 35 mm2 ievēršana caurulē</t>
  </si>
  <si>
    <t>ZS plastmasas izolācijas kabeļa līdz 35 mm2 gala apdare</t>
  </si>
  <si>
    <t>Elektroenerģijas ievada individuāli izgatavojama sadalnes montāža (U5-3/4+P5)</t>
  </si>
  <si>
    <t>Sadalnes papildramja vai kabeļu ievada sekcijas montāža (C5/400)</t>
  </si>
  <si>
    <t>Sadalnes iekšēja instalācija</t>
  </si>
  <si>
    <t>Vertikālā zemētāja dziļumā  līdz 5 m montāža</t>
  </si>
  <si>
    <t>NH2 drošinātāju pamatnes montāža</t>
  </si>
  <si>
    <t>NH2 drošinātāju uzstādīšana</t>
  </si>
  <si>
    <t>Elektrouzlādes punkta uzstādīšana</t>
  </si>
  <si>
    <t>Elektrouzlādes punkta pieslēgšana</t>
  </si>
  <si>
    <t>Apgaismojuma laternas uzstādīšana</t>
  </si>
  <si>
    <t>Apgaismojuma laternas pieslēgšana</t>
  </si>
  <si>
    <t>Bruģa klājuma  demontāža</t>
  </si>
  <si>
    <t>Bruģa klājuma  atjaunošana</t>
  </si>
  <si>
    <t>Materiālu izmaksas</t>
  </si>
  <si>
    <t>Kabelis AXMK-4x35mm2</t>
  </si>
  <si>
    <t>Kabelis AXMK-4x16mm2</t>
  </si>
  <si>
    <t>Gala apdare (g/a) četrdzīslu kabelim (EPKT0015)</t>
  </si>
  <si>
    <t>Gala apdare (g/a) četrdzīslu kabelim (EPKT0031)</t>
  </si>
  <si>
    <t>Caurule, gofrēta 450N, d=75</t>
  </si>
  <si>
    <t>Caurule, gofrēta 750N, d=75</t>
  </si>
  <si>
    <t>Signāllenta kabeļlīnijai, platums 125 mm</t>
  </si>
  <si>
    <t>Automātslēdzis 1P, B, 16A</t>
  </si>
  <si>
    <t>Automātslēdzis 3P, C, 20A</t>
  </si>
  <si>
    <t>Astroclock-2 digitālajs astronomiskais relejs</t>
  </si>
  <si>
    <t>NH2 drošinātāju pamatne, nom. strāvai līdz 400 A</t>
  </si>
  <si>
    <t>Drošinātājs NH2, gL/gG, 80A</t>
  </si>
  <si>
    <t>Individuāli izgatavojama sadalne, U5-3/4+C5/400+P5</t>
  </si>
  <si>
    <t>Elektrouzlādes punkti (KARIN LED EV)</t>
  </si>
  <si>
    <t>Apg. laterna (KARIN LED 4800)</t>
  </si>
  <si>
    <t>Apg. laterna (TECNOPALI NORTH EUROPE CP8600-60)</t>
  </si>
  <si>
    <t>Smiltis</t>
  </si>
  <si>
    <t>Zemējuma komplekts uzskaites sadalnei</t>
  </si>
  <si>
    <t>Pielikums</t>
  </si>
  <si>
    <t>EPL vai sarkanās līnijas nospraušana</t>
  </si>
  <si>
    <t>km</t>
  </si>
  <si>
    <t>EPL digitālā uzmērīšana</t>
  </si>
  <si>
    <t>Rakšanas atļaujas saņemšana</t>
  </si>
  <si>
    <t>Pārvietojama konteinertipa darbu vadītāja kantora uzstādīšana</t>
  </si>
  <si>
    <t>Apgaismojuma prožektoru uzstādīšana</t>
  </si>
  <si>
    <t>Pagaidu ēkas un būves (skat. DOP-1)</t>
  </si>
  <si>
    <t>Līmeņa signalizācija uzstādīta krājakā</t>
  </si>
  <si>
    <t>Plastmasas aka - gūlija ar pievienojumu OD160, komplektā ar pamatni ar 0 grādu teknes konfigurāciju, augstuma regulēšanas cauruli, manžeti ar rāmi un ķeta vāku 40t (jāatbilst LVS EN 124), neventilējams</t>
  </si>
  <si>
    <t>Plastmasas aka ar pievienojumiem OD160/160/160, komplektā ar pamatni ar 180 un 45 grādu teknes konfigurāciju, augstuma regulēšanas cauruli, manžeti ar fiksatoru, rāmi un ķeta vāku  40t (jāatbilst LVS EN 124), neventilējams</t>
  </si>
  <si>
    <t>Mobilais žogs būvlaukuma norobežošanai</t>
  </si>
  <si>
    <t>Zāliena, betona bruģakmens, grants seguma atjaunošana zonās kur plānots novietot būvgružu konteinerus, tehniku būvju demontāžai, materiālu zona, kuru nepieciešams atjaunot pēc labiekārtojuma izveides</t>
  </si>
  <si>
    <t>Sols ar atzveltni, garums 2020mm, (KODS: 001320)</t>
  </si>
  <si>
    <t>Atkritumu urna (450x490x800mm), betona, 70 l</t>
  </si>
  <si>
    <t>Apgaismojuma laterna (KARIN LED 4800) , H=4.8 m, vai ekvivalenta, skat. ELT sadaļu</t>
  </si>
  <si>
    <t>Elektoruzlādes punkti / stacija (Karin LED EV vai ekvivalents), skat. ELT sadaļu</t>
  </si>
  <si>
    <t>Apgaismojuma laterna, cinkota. 8m, ar vienpusēju laternu (CP8600-60 vai ekvivalenta), skat EEL sadaļu</t>
  </si>
  <si>
    <t>Dekoratīvie krūmaugi, dzīvžogi, t.sk.</t>
  </si>
  <si>
    <t>2D paneļu žogs ,  (skat. TS-3)</t>
  </si>
  <si>
    <t>Labiekārtojuma elementi,  (skat. TS-3)</t>
  </si>
  <si>
    <t>Teritorijas labiekārtojums</t>
  </si>
  <si>
    <t>Kabelis NYY-J-4x10mm2</t>
  </si>
  <si>
    <t>Tranšejas rakšana un aizbēršana trīs līdz četru kabeļu (caurules) gūldīšanai 0.7m dziļumā</t>
  </si>
  <si>
    <t xml:space="preserve">Tranšejas rakšana un aizbēršana piecu līdz astoņu kabeļu (caurules) gūldīšanai 0.7m dziļumā </t>
  </si>
  <si>
    <t>līgumc.</t>
  </si>
  <si>
    <t xml:space="preserve">  Saules elektrostacijas parkam piegulošās teritorijas infrstruktūras labiekārtošana  projekta būvdarbu organizācijas apraksts ietverts objekta paskaidrojuma rakstā. Darba gaitā būvizstrādājumu pagaidu nokraušana jāveic pasūtītāja norādītajās vietās. Celtniecības atkritumus jāsavāc celtniecības atkritumu konteineros un utilizēšana jāveic sertificētā atkritumu izgāztuvē.</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</si>
</sst>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0.0%"/>
    <numFmt numFmtId="166" formatCode="#,##0.0"/>
    <numFmt numFmtId="167" formatCode="[$-426]General"/>
  </numFmts>
  <fonts count="31" x14ac:knownFonts="1">
    <font>
      <sz val="10"/>
      <name val="Arial"/>
    </font>
    <font>
      <sz val="11"/>
      <color theme="1"/>
      <name val="Calibri"/>
      <family val="2"/>
      <charset val="186"/>
      <scheme val="minor"/>
    </font>
    <font>
      <sz val="11"/>
      <color theme="1"/>
      <name val="Calibri"/>
      <family val="2"/>
      <charset val="186"/>
      <scheme val="minor"/>
    </font>
    <font>
      <sz val="11"/>
      <color theme="1"/>
      <name val="Calibri"/>
      <family val="2"/>
      <charset val="186"/>
      <scheme val="minor"/>
    </font>
    <font>
      <sz val="10"/>
      <name val="Arial"/>
      <family val="2"/>
      <charset val="186"/>
    </font>
    <font>
      <sz val="11"/>
      <color indexed="8"/>
      <name val="Calibri"/>
      <family val="2"/>
    </font>
    <font>
      <sz val="10"/>
      <name val="Calibri"/>
      <family val="2"/>
      <charset val="186"/>
    </font>
    <font>
      <sz val="9"/>
      <name val="Calibri"/>
      <family val="2"/>
      <charset val="186"/>
    </font>
    <font>
      <sz val="10"/>
      <name val="Arial"/>
      <family val="2"/>
      <charset val="204"/>
    </font>
    <font>
      <b/>
      <sz val="10"/>
      <name val="Calibri"/>
      <family val="2"/>
      <charset val="186"/>
    </font>
    <font>
      <u/>
      <sz val="10"/>
      <name val="Calibri"/>
      <family val="2"/>
      <charset val="186"/>
    </font>
    <font>
      <sz val="11"/>
      <name val="Calibri"/>
      <family val="2"/>
      <charset val="186"/>
    </font>
    <font>
      <b/>
      <u/>
      <sz val="11"/>
      <name val="Calibri"/>
      <family val="2"/>
      <charset val="186"/>
    </font>
    <font>
      <sz val="12"/>
      <name val="Calibri"/>
      <family val="2"/>
      <charset val="186"/>
    </font>
    <font>
      <b/>
      <sz val="14"/>
      <name val="Calibri"/>
      <family val="2"/>
      <charset val="186"/>
    </font>
    <font>
      <sz val="10"/>
      <name val="Arial Cyr"/>
      <family val="2"/>
      <charset val="204"/>
    </font>
    <font>
      <b/>
      <sz val="12"/>
      <name val="Calibri"/>
      <family val="2"/>
      <charset val="186"/>
    </font>
    <font>
      <sz val="11"/>
      <color indexed="8"/>
      <name val="Calibri"/>
      <family val="2"/>
      <charset val="186"/>
    </font>
    <font>
      <b/>
      <sz val="11"/>
      <name val="Calibri"/>
      <family val="2"/>
      <charset val="186"/>
    </font>
    <font>
      <b/>
      <u/>
      <sz val="10"/>
      <name val="Calibri"/>
      <family val="2"/>
      <charset val="186"/>
    </font>
    <font>
      <sz val="10"/>
      <name val="Arial"/>
      <family val="2"/>
    </font>
    <font>
      <b/>
      <sz val="9"/>
      <name val="Calibri"/>
      <family val="2"/>
      <charset val="186"/>
    </font>
    <font>
      <sz val="10"/>
      <name val="Helv"/>
    </font>
    <font>
      <sz val="10"/>
      <color rgb="FF000000"/>
      <name val="Arial"/>
      <family val="2"/>
    </font>
    <font>
      <sz val="11"/>
      <color theme="1"/>
      <name val="Calibri"/>
      <family val="2"/>
      <scheme val="minor"/>
    </font>
    <font>
      <b/>
      <sz val="12"/>
      <name val="Times New Roman"/>
      <family val="1"/>
      <charset val="186"/>
    </font>
    <font>
      <sz val="10"/>
      <name val="Times New Roman"/>
      <family val="1"/>
      <charset val="186"/>
    </font>
    <font>
      <b/>
      <sz val="10"/>
      <name val="Times New Roman"/>
      <family val="1"/>
      <charset val="186"/>
    </font>
    <font>
      <b/>
      <u/>
      <sz val="10"/>
      <name val="Times New Roman"/>
      <family val="1"/>
      <charset val="186"/>
    </font>
    <font>
      <sz val="10"/>
      <name val="Times New Roman"/>
      <family val="1"/>
    </font>
    <font>
      <b/>
      <u/>
      <sz val="12"/>
      <name val="Calibri"/>
      <family val="2"/>
      <charset val="186"/>
    </font>
  </fonts>
  <fills count="2">
    <fill>
      <patternFill patternType="none"/>
    </fill>
    <fill>
      <patternFill patternType="gray125"/>
    </fill>
  </fills>
  <borders count="31">
    <border>
      <left/>
      <right/>
      <top/>
      <bottom/>
      <diagonal/>
    </border>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right/>
      <top/>
      <bottom style="thin">
        <color indexed="64"/>
      </bottom>
      <diagonal/>
    </border>
    <border>
      <left style="thin">
        <color indexed="64"/>
      </left>
      <right style="thin">
        <color indexed="64"/>
      </right>
      <top/>
      <bottom style="thin">
        <color indexed="64"/>
      </bottom>
      <diagonal/>
    </border>
    <border>
      <left/>
      <right/>
      <top/>
      <bottom style="thin">
        <color indexed="8"/>
      </bottom>
      <diagonal/>
    </border>
    <border>
      <left/>
      <right style="thin">
        <color indexed="64"/>
      </right>
      <top style="thin">
        <color indexed="64"/>
      </top>
      <bottom style="thin">
        <color indexed="64"/>
      </bottom>
      <diagonal/>
    </border>
    <border>
      <left style="thin">
        <color indexed="8"/>
      </left>
      <right style="thin">
        <color indexed="8"/>
      </right>
      <top style="thin">
        <color indexed="8"/>
      </top>
      <bottom/>
      <diagonal/>
    </border>
    <border>
      <left style="thin">
        <color indexed="8"/>
      </left>
      <right/>
      <top style="thin">
        <color indexed="8"/>
      </top>
      <bottom/>
      <diagonal/>
    </border>
    <border>
      <left/>
      <right style="thin">
        <color indexed="8"/>
      </right>
      <top style="thin">
        <color indexed="8"/>
      </top>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right style="thin">
        <color indexed="8"/>
      </right>
      <top/>
      <bottom style="thin">
        <color indexed="8"/>
      </bottom>
      <diagonal/>
    </border>
    <border>
      <left style="thin">
        <color indexed="8"/>
      </left>
      <right style="thin">
        <color indexed="8"/>
      </right>
      <top style="thin">
        <color indexed="8"/>
      </top>
      <bottom style="thin">
        <color indexed="8"/>
      </bottom>
      <diagonal/>
    </border>
    <border>
      <left style="thin">
        <color indexed="8"/>
      </left>
      <right style="thin">
        <color indexed="8"/>
      </right>
      <top/>
      <bottom/>
      <diagonal/>
    </border>
    <border>
      <left style="thin">
        <color indexed="8"/>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double">
        <color indexed="64"/>
      </bottom>
      <diagonal/>
    </border>
    <border>
      <left style="hair">
        <color auto="1"/>
      </left>
      <right style="hair">
        <color auto="1"/>
      </right>
      <top style="hair">
        <color auto="1"/>
      </top>
      <bottom style="hair">
        <color auto="1"/>
      </bottom>
      <diagonal/>
    </border>
  </borders>
  <cellStyleXfs count="19">
    <xf numFmtId="0" fontId="0" fillId="0" borderId="0"/>
    <xf numFmtId="0" fontId="5" fillId="0" borderId="1"/>
    <xf numFmtId="0" fontId="4" fillId="0" borderId="1"/>
    <xf numFmtId="0" fontId="3" fillId="0" borderId="1"/>
    <xf numFmtId="0" fontId="8" fillId="0" borderId="1"/>
    <xf numFmtId="0" fontId="8" fillId="0" borderId="1"/>
    <xf numFmtId="0" fontId="8" fillId="0" borderId="1"/>
    <xf numFmtId="0" fontId="15" fillId="0" borderId="1"/>
    <xf numFmtId="0" fontId="8" fillId="0" borderId="1"/>
    <xf numFmtId="0" fontId="4" fillId="0" borderId="1"/>
    <xf numFmtId="0" fontId="17" fillId="0" borderId="1"/>
    <xf numFmtId="0" fontId="20" fillId="0" borderId="1"/>
    <xf numFmtId="0" fontId="20" fillId="0" borderId="1"/>
    <xf numFmtId="0" fontId="8" fillId="0" borderId="1"/>
    <xf numFmtId="0" fontId="2" fillId="0" borderId="1"/>
    <xf numFmtId="0" fontId="1" fillId="0" borderId="1"/>
    <xf numFmtId="0" fontId="22" fillId="0" borderId="1"/>
    <xf numFmtId="167" fontId="23" fillId="0" borderId="1" applyBorder="0" applyProtection="0"/>
    <xf numFmtId="0" fontId="24" fillId="0" borderId="1"/>
  </cellStyleXfs>
  <cellXfs count="309">
    <xf numFmtId="0" fontId="0" fillId="0" borderId="0" xfId="0"/>
    <xf numFmtId="0" fontId="6" fillId="0" borderId="1" xfId="1" applyFont="1" applyFill="1" applyBorder="1" applyAlignment="1"/>
    <xf numFmtId="0" fontId="6" fillId="0" borderId="1" xfId="1" applyFont="1" applyFill="1"/>
    <xf numFmtId="0" fontId="6" fillId="0" borderId="1" xfId="1" applyFont="1" applyFill="1" applyAlignment="1">
      <alignment horizontal="center"/>
    </xf>
    <xf numFmtId="0" fontId="9" fillId="0" borderId="5" xfId="1" applyFont="1" applyFill="1" applyBorder="1" applyAlignment="1">
      <alignment horizontal="center" vertical="center" wrapText="1"/>
    </xf>
    <xf numFmtId="0" fontId="9" fillId="0" borderId="3" xfId="1" applyFont="1" applyFill="1" applyBorder="1" applyAlignment="1">
      <alignment horizontal="center" vertical="center" wrapText="1"/>
    </xf>
    <xf numFmtId="2" fontId="6" fillId="0" borderId="1" xfId="5" applyNumberFormat="1" applyFont="1" applyFill="1" applyAlignment="1">
      <alignment horizontal="center"/>
    </xf>
    <xf numFmtId="0" fontId="6" fillId="0" borderId="1" xfId="1" applyFont="1" applyFill="1" applyBorder="1" applyAlignment="1">
      <alignment vertical="center"/>
    </xf>
    <xf numFmtId="0" fontId="6" fillId="0" borderId="4" xfId="1" applyFont="1" applyFill="1" applyBorder="1" applyAlignment="1">
      <alignment vertical="center"/>
    </xf>
    <xf numFmtId="0" fontId="6" fillId="0" borderId="1" xfId="1" applyFont="1" applyFill="1" applyAlignment="1">
      <alignment vertical="center" wrapText="1"/>
    </xf>
    <xf numFmtId="0" fontId="6" fillId="0" borderId="1" xfId="1" applyFont="1" applyFill="1" applyAlignment="1">
      <alignment horizontal="left" wrapText="1"/>
    </xf>
    <xf numFmtId="0" fontId="6" fillId="0" borderId="1" xfId="1" applyFont="1" applyFill="1" applyAlignment="1">
      <alignment vertical="center"/>
    </xf>
    <xf numFmtId="0" fontId="6" fillId="0" borderId="1" xfId="1" applyFont="1" applyFill="1" applyAlignment="1">
      <alignment horizontal="left"/>
    </xf>
    <xf numFmtId="0" fontId="9" fillId="0" borderId="1" xfId="1" applyFont="1" applyFill="1" applyAlignment="1">
      <alignment vertical="center"/>
    </xf>
    <xf numFmtId="0" fontId="6" fillId="0" borderId="1" xfId="1" applyFont="1" applyFill="1" applyBorder="1" applyAlignment="1">
      <alignment vertical="justify" wrapText="1"/>
    </xf>
    <xf numFmtId="0" fontId="6" fillId="0" borderId="1" xfId="1" applyFont="1" applyFill="1" applyBorder="1" applyAlignment="1">
      <alignment vertical="justify"/>
    </xf>
    <xf numFmtId="0" fontId="11" fillId="0" borderId="1" xfId="1" applyFont="1" applyFill="1" applyBorder="1" applyAlignment="1"/>
    <xf numFmtId="0" fontId="13" fillId="0" borderId="1" xfId="1" applyFont="1" applyFill="1" applyBorder="1" applyAlignment="1"/>
    <xf numFmtId="0" fontId="6" fillId="0" borderId="1" xfId="6" applyFont="1" applyFill="1"/>
    <xf numFmtId="0" fontId="6" fillId="0" borderId="1" xfId="7" applyFont="1" applyFill="1"/>
    <xf numFmtId="0" fontId="6" fillId="0" borderId="1" xfId="7" applyFont="1" applyFill="1" applyBorder="1"/>
    <xf numFmtId="0" fontId="6" fillId="0" borderId="6" xfId="7" applyFont="1" applyFill="1" applyBorder="1" applyAlignment="1">
      <alignment horizontal="center"/>
    </xf>
    <xf numFmtId="0" fontId="6" fillId="0" borderId="1" xfId="7" applyFont="1" applyFill="1" applyAlignment="1">
      <alignment horizontal="center" vertical="top"/>
    </xf>
    <xf numFmtId="0" fontId="11" fillId="0" borderId="1" xfId="1" applyFont="1" applyFill="1"/>
    <xf numFmtId="0" fontId="6" fillId="0" borderId="1" xfId="8" applyFont="1" applyFill="1" applyBorder="1" applyAlignment="1">
      <alignment horizontal="right"/>
    </xf>
    <xf numFmtId="0" fontId="6" fillId="0" borderId="4" xfId="7" applyFont="1" applyFill="1" applyBorder="1"/>
    <xf numFmtId="0" fontId="6" fillId="0" borderId="4" xfId="9" applyFont="1" applyFill="1" applyBorder="1" applyAlignment="1">
      <alignment horizontal="left"/>
    </xf>
    <xf numFmtId="0" fontId="7" fillId="0" borderId="1" xfId="8" applyFont="1" applyFill="1" applyAlignment="1">
      <alignment horizontal="left"/>
    </xf>
    <xf numFmtId="0" fontId="6" fillId="0" borderId="4" xfId="8" applyFont="1" applyFill="1" applyBorder="1" applyAlignment="1">
      <alignment horizontal="left"/>
    </xf>
    <xf numFmtId="2" fontId="6" fillId="0" borderId="1" xfId="8" applyNumberFormat="1" applyFont="1" applyFill="1"/>
    <xf numFmtId="2" fontId="6" fillId="0" borderId="1" xfId="8" applyNumberFormat="1" applyFont="1" applyFill="1" applyBorder="1" applyAlignment="1">
      <alignment horizontal="center" vertical="center" wrapText="1"/>
    </xf>
    <xf numFmtId="0" fontId="6" fillId="0" borderId="1" xfId="8" applyFont="1" applyFill="1" applyBorder="1"/>
    <xf numFmtId="0" fontId="9" fillId="0" borderId="2" xfId="7" applyFont="1" applyFill="1" applyBorder="1" applyAlignment="1">
      <alignment vertical="center"/>
    </xf>
    <xf numFmtId="0" fontId="6" fillId="0" borderId="2" xfId="7" applyFont="1" applyFill="1" applyBorder="1" applyAlignment="1">
      <alignment horizontal="center" vertical="center"/>
    </xf>
    <xf numFmtId="49" fontId="6" fillId="0" borderId="2" xfId="7" applyNumberFormat="1" applyFont="1" applyFill="1" applyBorder="1" applyAlignment="1">
      <alignment horizontal="center" vertical="center" wrapText="1"/>
    </xf>
    <xf numFmtId="0" fontId="6" fillId="0" borderId="2" xfId="7" applyFont="1" applyFill="1" applyBorder="1" applyAlignment="1">
      <alignment horizontal="center" vertical="top" wrapText="1"/>
    </xf>
    <xf numFmtId="0" fontId="9" fillId="0" borderId="1" xfId="1" applyFont="1" applyFill="1" applyBorder="1" applyAlignment="1">
      <alignment horizontal="center"/>
    </xf>
    <xf numFmtId="0" fontId="6" fillId="0" borderId="1" xfId="1" applyFont="1" applyFill="1" applyAlignment="1">
      <alignment horizontal="left" vertical="center" wrapText="1"/>
    </xf>
    <xf numFmtId="0" fontId="9" fillId="0" borderId="1" xfId="7" applyFont="1" applyFill="1" applyBorder="1" applyAlignment="1">
      <alignment horizontal="center" vertical="center"/>
    </xf>
    <xf numFmtId="0" fontId="9" fillId="0" borderId="1" xfId="7" applyFont="1" applyFill="1" applyBorder="1" applyAlignment="1">
      <alignment horizontal="center" vertical="center" wrapText="1"/>
    </xf>
    <xf numFmtId="0" fontId="6" fillId="0" borderId="1" xfId="7" applyFont="1" applyFill="1" applyBorder="1" applyAlignment="1">
      <alignment horizontal="left"/>
    </xf>
    <xf numFmtId="0" fontId="6" fillId="0" borderId="1" xfId="7" applyFont="1" applyFill="1" applyAlignment="1">
      <alignment horizontal="center"/>
    </xf>
    <xf numFmtId="0" fontId="6" fillId="0" borderId="1" xfId="1" applyFont="1" applyFill="1" applyBorder="1" applyAlignment="1">
      <alignment horizontal="left" vertical="justify"/>
    </xf>
    <xf numFmtId="0" fontId="12" fillId="0" borderId="1" xfId="1" applyFont="1" applyFill="1" applyAlignment="1">
      <alignment vertical="center"/>
    </xf>
    <xf numFmtId="0" fontId="16" fillId="0" borderId="1" xfId="1" applyFont="1" applyFill="1" applyBorder="1" applyAlignment="1">
      <alignment vertical="center" wrapText="1"/>
    </xf>
    <xf numFmtId="0" fontId="16" fillId="0" borderId="1" xfId="1" applyFont="1" applyFill="1" applyBorder="1" applyAlignment="1">
      <alignment vertical="center"/>
    </xf>
    <xf numFmtId="0" fontId="9" fillId="0" borderId="2" xfId="5" applyFont="1" applyFill="1" applyBorder="1" applyAlignment="1">
      <alignment horizontal="right" vertical="center"/>
    </xf>
    <xf numFmtId="0" fontId="6" fillId="0" borderId="1" xfId="0" applyFont="1" applyFill="1" applyBorder="1" applyAlignment="1"/>
    <xf numFmtId="0" fontId="6" fillId="0" borderId="7" xfId="7" applyFont="1" applyFill="1" applyBorder="1" applyAlignment="1">
      <alignment horizontal="center" vertical="top" wrapText="1"/>
    </xf>
    <xf numFmtId="4" fontId="11" fillId="0" borderId="2" xfId="5" applyNumberFormat="1" applyFont="1" applyFill="1" applyBorder="1" applyAlignment="1">
      <alignment horizontal="center" vertical="center" wrapText="1"/>
    </xf>
    <xf numFmtId="4" fontId="18" fillId="0" borderId="2" xfId="5" applyNumberFormat="1" applyFont="1" applyFill="1" applyBorder="1" applyAlignment="1">
      <alignment horizontal="center" vertical="center" wrapText="1"/>
    </xf>
    <xf numFmtId="4" fontId="11" fillId="0" borderId="2" xfId="7" applyNumberFormat="1" applyFont="1" applyFill="1" applyBorder="1" applyAlignment="1">
      <alignment horizontal="center" vertical="center"/>
    </xf>
    <xf numFmtId="4" fontId="18" fillId="0" borderId="2" xfId="7" applyNumberFormat="1" applyFont="1" applyFill="1" applyBorder="1" applyAlignment="1">
      <alignment horizontal="center" vertical="center"/>
    </xf>
    <xf numFmtId="49" fontId="6" fillId="0" borderId="2" xfId="7" applyNumberFormat="1" applyFont="1" applyFill="1" applyBorder="1" applyAlignment="1">
      <alignment horizontal="left" vertical="center"/>
    </xf>
    <xf numFmtId="0" fontId="6" fillId="0" borderId="1" xfId="1" applyFont="1" applyFill="1" applyBorder="1" applyAlignment="1">
      <alignment vertical="center" wrapText="1"/>
    </xf>
    <xf numFmtId="0" fontId="6" fillId="0" borderId="1" xfId="1" applyFont="1" applyFill="1" applyBorder="1" applyAlignment="1">
      <alignment horizontal="center" vertical="center"/>
    </xf>
    <xf numFmtId="0" fontId="6" fillId="0" borderId="0" xfId="0" applyFont="1" applyFill="1" applyAlignment="1">
      <alignment vertical="center"/>
    </xf>
    <xf numFmtId="0" fontId="9" fillId="0" borderId="1" xfId="1" applyFont="1" applyFill="1" applyBorder="1" applyAlignment="1">
      <alignment horizontal="center" vertical="center"/>
    </xf>
    <xf numFmtId="0" fontId="6" fillId="0" borderId="4" xfId="2" applyFont="1" applyFill="1" applyBorder="1" applyAlignment="1">
      <alignment horizontal="right" vertical="center"/>
    </xf>
    <xf numFmtId="0" fontId="6" fillId="0" borderId="1" xfId="1" applyFont="1" applyFill="1" applyAlignment="1">
      <alignment horizontal="left" vertical="center"/>
    </xf>
    <xf numFmtId="0" fontId="7" fillId="0" borderId="0" xfId="0" applyFont="1" applyFill="1" applyAlignment="1">
      <alignment horizontal="right" vertical="center"/>
    </xf>
    <xf numFmtId="4" fontId="7" fillId="0" borderId="0" xfId="0" applyNumberFormat="1" applyFont="1" applyFill="1" applyAlignment="1">
      <alignment horizontal="center" vertical="center"/>
    </xf>
    <xf numFmtId="4" fontId="6" fillId="0" borderId="0" xfId="0" applyNumberFormat="1" applyFont="1" applyFill="1" applyAlignment="1">
      <alignment vertical="center"/>
    </xf>
    <xf numFmtId="0" fontId="7" fillId="0" borderId="1" xfId="11" applyFont="1" applyFill="1" applyBorder="1" applyAlignment="1">
      <alignment horizontal="left" vertical="center"/>
    </xf>
    <xf numFmtId="0" fontId="7" fillId="0" borderId="17" xfId="0" applyFont="1" applyFill="1" applyBorder="1" applyAlignment="1">
      <alignment horizontal="center" vertical="center" wrapText="1"/>
    </xf>
    <xf numFmtId="0" fontId="7" fillId="0" borderId="18" xfId="0" applyFont="1" applyFill="1" applyBorder="1" applyAlignment="1">
      <alignment vertical="center"/>
    </xf>
    <xf numFmtId="0" fontId="21" fillId="0" borderId="18" xfId="0" applyFont="1" applyFill="1" applyBorder="1" applyAlignment="1">
      <alignment horizontal="left" vertical="center" wrapText="1"/>
    </xf>
    <xf numFmtId="4" fontId="7" fillId="0" borderId="18" xfId="0" applyNumberFormat="1" applyFont="1" applyFill="1" applyBorder="1" applyAlignment="1">
      <alignment horizontal="center" vertical="center"/>
    </xf>
    <xf numFmtId="4" fontId="7" fillId="0" borderId="8" xfId="0" applyNumberFormat="1" applyFont="1" applyFill="1" applyBorder="1" applyAlignment="1">
      <alignment horizontal="center" vertical="center" wrapText="1"/>
    </xf>
    <xf numFmtId="0" fontId="7" fillId="0" borderId="2" xfId="0" applyFont="1" applyFill="1" applyBorder="1" applyAlignment="1">
      <alignment horizontal="center" vertical="center"/>
    </xf>
    <xf numFmtId="0" fontId="7" fillId="0" borderId="2" xfId="0" applyFont="1" applyFill="1" applyBorder="1" applyAlignment="1">
      <alignment horizontal="left" vertical="center" wrapText="1"/>
    </xf>
    <xf numFmtId="0" fontId="21" fillId="0" borderId="2" xfId="0" applyFont="1" applyFill="1" applyBorder="1" applyAlignment="1">
      <alignment horizontal="left" vertical="center" wrapText="1"/>
    </xf>
    <xf numFmtId="0" fontId="7" fillId="0" borderId="2" xfId="0" applyFont="1" applyFill="1" applyBorder="1" applyAlignment="1">
      <alignment vertical="center" wrapText="1"/>
    </xf>
    <xf numFmtId="0" fontId="21" fillId="0" borderId="2" xfId="0" applyFont="1" applyFill="1" applyBorder="1" applyAlignment="1">
      <alignment vertical="center" wrapText="1"/>
    </xf>
    <xf numFmtId="0" fontId="21" fillId="0" borderId="2" xfId="0" applyFont="1" applyFill="1" applyBorder="1" applyAlignment="1">
      <alignment horizontal="right" vertical="center" wrapText="1"/>
    </xf>
    <xf numFmtId="0" fontId="21" fillId="0" borderId="2" xfId="0" applyFont="1" applyFill="1" applyBorder="1" applyAlignment="1">
      <alignment horizontal="center" vertical="center" wrapText="1"/>
    </xf>
    <xf numFmtId="4" fontId="21" fillId="0" borderId="2" xfId="0" applyNumberFormat="1" applyFont="1" applyFill="1" applyBorder="1" applyAlignment="1">
      <alignment horizontal="right" vertical="center" wrapText="1"/>
    </xf>
    <xf numFmtId="2" fontId="6" fillId="0" borderId="0" xfId="0" applyNumberFormat="1" applyFont="1" applyFill="1" applyAlignment="1">
      <alignment vertical="center"/>
    </xf>
    <xf numFmtId="0" fontId="6" fillId="0" borderId="5" xfId="0" applyFont="1" applyFill="1" applyBorder="1" applyAlignment="1">
      <alignment vertical="center"/>
    </xf>
    <xf numFmtId="0" fontId="21" fillId="0" borderId="5" xfId="0" applyFont="1" applyFill="1" applyBorder="1" applyAlignment="1">
      <alignment vertical="center" wrapText="1"/>
    </xf>
    <xf numFmtId="0" fontId="7" fillId="0" borderId="6" xfId="0" applyFont="1" applyFill="1" applyBorder="1" applyAlignment="1">
      <alignment horizontal="right" vertical="center" wrapText="1"/>
    </xf>
    <xf numFmtId="9" fontId="7" fillId="0" borderId="5" xfId="0" applyNumberFormat="1" applyFont="1" applyFill="1" applyBorder="1" applyAlignment="1">
      <alignment horizontal="center" vertical="center" wrapText="1"/>
    </xf>
    <xf numFmtId="4" fontId="7" fillId="0" borderId="16" xfId="0" applyNumberFormat="1" applyFont="1" applyFill="1" applyBorder="1" applyAlignment="1">
      <alignment horizontal="right" vertical="center"/>
    </xf>
    <xf numFmtId="4" fontId="7" fillId="0" borderId="19" xfId="0" applyNumberFormat="1" applyFont="1" applyFill="1" applyBorder="1" applyAlignment="1">
      <alignment horizontal="right" vertical="center"/>
    </xf>
    <xf numFmtId="4" fontId="7" fillId="0" borderId="1" xfId="0" applyNumberFormat="1" applyFont="1" applyFill="1" applyBorder="1" applyAlignment="1">
      <alignment horizontal="right" vertical="center"/>
    </xf>
    <xf numFmtId="0" fontId="6" fillId="0" borderId="2" xfId="0" applyFont="1" applyFill="1" applyBorder="1" applyAlignment="1">
      <alignment vertical="center"/>
    </xf>
    <xf numFmtId="0" fontId="7" fillId="0" borderId="12" xfId="0" applyFont="1" applyFill="1" applyBorder="1" applyAlignment="1">
      <alignment horizontal="right" vertical="center" wrapText="1"/>
    </xf>
    <xf numFmtId="165" fontId="7" fillId="0" borderId="2" xfId="0" applyNumberFormat="1" applyFont="1" applyFill="1" applyBorder="1" applyAlignment="1">
      <alignment horizontal="center" vertical="center" wrapText="1"/>
    </xf>
    <xf numFmtId="4" fontId="7" fillId="0" borderId="13" xfId="0" applyNumberFormat="1" applyFont="1" applyFill="1" applyBorder="1" applyAlignment="1">
      <alignment horizontal="right" vertical="center"/>
    </xf>
    <xf numFmtId="9" fontId="7" fillId="0" borderId="2" xfId="0" applyNumberFormat="1" applyFont="1" applyFill="1" applyBorder="1" applyAlignment="1">
      <alignment horizontal="center" vertical="center" wrapText="1"/>
    </xf>
    <xf numFmtId="0" fontId="21" fillId="0" borderId="12" xfId="0" applyFont="1" applyFill="1" applyBorder="1" applyAlignment="1">
      <alignment horizontal="right" vertical="center" wrapText="1"/>
    </xf>
    <xf numFmtId="4" fontId="21" fillId="0" borderId="13" xfId="0" applyNumberFormat="1" applyFont="1" applyFill="1" applyBorder="1" applyAlignment="1">
      <alignment horizontal="right" vertical="center"/>
    </xf>
    <xf numFmtId="0" fontId="21" fillId="0" borderId="1" xfId="0" applyFont="1" applyFill="1" applyBorder="1" applyAlignment="1">
      <alignment horizontal="right" vertical="center" wrapText="1"/>
    </xf>
    <xf numFmtId="0" fontId="7" fillId="0" borderId="1" xfId="0" applyFont="1" applyFill="1" applyBorder="1" applyAlignment="1">
      <alignment horizontal="right" vertical="center" wrapText="1"/>
    </xf>
    <xf numFmtId="2" fontId="7" fillId="0" borderId="1" xfId="0" applyNumberFormat="1" applyFont="1" applyFill="1" applyBorder="1" applyAlignment="1">
      <alignment horizontal="center" vertical="center"/>
    </xf>
    <xf numFmtId="0" fontId="7" fillId="0" borderId="1" xfId="0" applyFont="1" applyFill="1" applyBorder="1" applyAlignment="1">
      <alignment vertical="center"/>
    </xf>
    <xf numFmtId="0" fontId="7" fillId="0" borderId="4" xfId="8" applyFont="1" applyFill="1" applyBorder="1" applyAlignment="1">
      <alignment horizontal="left" vertical="center"/>
    </xf>
    <xf numFmtId="0" fontId="6" fillId="0" borderId="4" xfId="0" applyFont="1" applyFill="1" applyBorder="1" applyAlignment="1">
      <alignment vertical="center"/>
    </xf>
    <xf numFmtId="0" fontId="7" fillId="0" borderId="4" xfId="8" applyFont="1" applyFill="1" applyBorder="1" applyAlignment="1">
      <alignment vertical="center"/>
    </xf>
    <xf numFmtId="0" fontId="7" fillId="0" borderId="4" xfId="8" applyFont="1" applyFill="1" applyBorder="1" applyAlignment="1">
      <alignment horizontal="right" vertical="center"/>
    </xf>
    <xf numFmtId="0" fontId="7" fillId="0" borderId="1" xfId="8" applyFont="1" applyFill="1" applyAlignment="1">
      <alignment horizontal="center" vertical="center"/>
    </xf>
    <xf numFmtId="0" fontId="7" fillId="0" borderId="1" xfId="8" applyFont="1" applyFill="1" applyAlignment="1">
      <alignment horizontal="left" vertical="center"/>
    </xf>
    <xf numFmtId="0" fontId="7" fillId="0" borderId="1" xfId="8" applyFont="1" applyFill="1" applyAlignment="1">
      <alignment horizontal="right" vertical="center"/>
    </xf>
    <xf numFmtId="0" fontId="7" fillId="0" borderId="4" xfId="9" applyFont="1" applyFill="1" applyBorder="1" applyAlignment="1">
      <alignment horizontal="left" vertical="center"/>
    </xf>
    <xf numFmtId="0" fontId="6" fillId="0" borderId="4" xfId="0" applyFont="1" applyFill="1" applyBorder="1" applyAlignment="1">
      <alignment horizontal="right" vertical="center"/>
    </xf>
    <xf numFmtId="0" fontId="7" fillId="0" borderId="1" xfId="9" applyFont="1" applyFill="1" applyAlignment="1">
      <alignment horizontal="right" vertical="center"/>
    </xf>
    <xf numFmtId="0" fontId="21" fillId="0" borderId="0" xfId="0" applyFont="1" applyFill="1" applyAlignment="1">
      <alignment vertical="center"/>
    </xf>
    <xf numFmtId="0" fontId="6" fillId="0" borderId="2" xfId="5" applyFont="1" applyFill="1" applyBorder="1" applyAlignment="1">
      <alignment vertical="center" wrapText="1"/>
    </xf>
    <xf numFmtId="4" fontId="7" fillId="0" borderId="2" xfId="0" applyNumberFormat="1" applyFont="1" applyFill="1" applyBorder="1" applyAlignment="1">
      <alignment vertical="center" wrapText="1"/>
    </xf>
    <xf numFmtId="4" fontId="7" fillId="0" borderId="2" xfId="0" applyNumberFormat="1" applyFont="1" applyFill="1" applyBorder="1" applyAlignment="1">
      <alignment vertical="center"/>
    </xf>
    <xf numFmtId="0" fontId="16" fillId="0" borderId="0" xfId="0" applyFont="1" applyFill="1" applyAlignment="1">
      <alignment horizontal="left" vertical="center"/>
    </xf>
    <xf numFmtId="0" fontId="6" fillId="0" borderId="0" xfId="0" applyFont="1" applyFill="1" applyAlignment="1">
      <alignment horizontal="center" vertical="center"/>
    </xf>
    <xf numFmtId="0" fontId="6" fillId="0" borderId="0" xfId="0" applyFont="1" applyFill="1" applyAlignment="1">
      <alignment vertical="center" wrapText="1"/>
    </xf>
    <xf numFmtId="0" fontId="9" fillId="0" borderId="0" xfId="0" applyFont="1" applyFill="1" applyAlignment="1">
      <alignment horizontal="left" vertical="center"/>
    </xf>
    <xf numFmtId="0" fontId="6" fillId="0" borderId="0" xfId="0" applyFont="1" applyFill="1" applyAlignment="1">
      <alignment horizontal="left" vertical="center"/>
    </xf>
    <xf numFmtId="49" fontId="9" fillId="0" borderId="1" xfId="11" applyNumberFormat="1" applyFont="1" applyFill="1" applyBorder="1" applyAlignment="1">
      <alignment horizontal="center" vertical="center"/>
    </xf>
    <xf numFmtId="164" fontId="6" fillId="0" borderId="1" xfId="11" applyNumberFormat="1" applyFont="1" applyFill="1" applyBorder="1" applyAlignment="1">
      <alignment horizontal="left" vertical="center"/>
    </xf>
    <xf numFmtId="0" fontId="6" fillId="0" borderId="1" xfId="11" applyFont="1" applyFill="1" applyBorder="1" applyAlignment="1">
      <alignment horizontal="left" vertical="center"/>
    </xf>
    <xf numFmtId="0" fontId="6" fillId="0" borderId="1" xfId="11" applyFont="1" applyFill="1" applyBorder="1" applyAlignment="1">
      <alignment horizontal="center" vertical="center"/>
    </xf>
    <xf numFmtId="2" fontId="9" fillId="0" borderId="1" xfId="11" applyNumberFormat="1" applyFont="1" applyFill="1" applyBorder="1" applyAlignment="1">
      <alignment horizontal="left" vertical="center"/>
    </xf>
    <xf numFmtId="4" fontId="9" fillId="0" borderId="27" xfId="0" applyNumberFormat="1" applyFont="1" applyFill="1" applyBorder="1" applyAlignment="1">
      <alignment horizontal="center" vertical="center" wrapText="1"/>
    </xf>
    <xf numFmtId="4" fontId="9" fillId="0" borderId="7" xfId="0" applyNumberFormat="1" applyFont="1" applyFill="1" applyBorder="1" applyAlignment="1">
      <alignment horizontal="center" vertical="center" wrapText="1"/>
    </xf>
    <xf numFmtId="4" fontId="9" fillId="0" borderId="26" xfId="0" applyNumberFormat="1" applyFont="1" applyFill="1" applyBorder="1" applyAlignment="1">
      <alignment horizontal="center" vertical="center" wrapText="1"/>
    </xf>
    <xf numFmtId="4" fontId="9" fillId="0" borderId="28" xfId="0" applyNumberFormat="1" applyFont="1" applyFill="1" applyBorder="1" applyAlignment="1">
      <alignment horizontal="center" vertical="center" wrapText="1"/>
    </xf>
    <xf numFmtId="0" fontId="6" fillId="0" borderId="29" xfId="5" applyFont="1" applyFill="1" applyBorder="1" applyAlignment="1">
      <alignment horizontal="center" vertical="center"/>
    </xf>
    <xf numFmtId="0" fontId="6" fillId="0" borderId="29" xfId="5" applyFont="1" applyFill="1" applyBorder="1" applyAlignment="1">
      <alignment horizontal="center" vertical="center" wrapText="1"/>
    </xf>
    <xf numFmtId="0" fontId="9" fillId="0" borderId="30" xfId="0" applyFont="1" applyFill="1" applyBorder="1" applyAlignment="1">
      <alignment horizontal="center" vertical="center"/>
    </xf>
    <xf numFmtId="0" fontId="19" fillId="0" borderId="30" xfId="0" applyFont="1" applyFill="1" applyBorder="1" applyAlignment="1">
      <alignment vertical="center" wrapText="1"/>
    </xf>
    <xf numFmtId="2" fontId="9" fillId="0" borderId="30" xfId="10" applyNumberFormat="1" applyFont="1" applyFill="1" applyBorder="1" applyAlignment="1">
      <alignment horizontal="right" vertical="center" wrapText="1"/>
    </xf>
    <xf numFmtId="2" fontId="9" fillId="0" borderId="30" xfId="0" applyNumberFormat="1" applyFont="1" applyFill="1" applyBorder="1" applyAlignment="1">
      <alignment horizontal="right" vertical="center"/>
    </xf>
    <xf numFmtId="2" fontId="6" fillId="0" borderId="30" xfId="0" applyNumberFormat="1" applyFont="1" applyFill="1" applyBorder="1" applyAlignment="1">
      <alignment horizontal="right" vertical="center" wrapText="1"/>
    </xf>
    <xf numFmtId="0" fontId="6" fillId="0" borderId="30" xfId="0" applyFont="1" applyFill="1" applyBorder="1" applyAlignment="1">
      <alignment horizontal="center" vertical="center"/>
    </xf>
    <xf numFmtId="4" fontId="6" fillId="0" borderId="30" xfId="0" applyNumberFormat="1" applyFont="1" applyFill="1" applyBorder="1" applyAlignment="1" applyProtection="1">
      <alignment horizontal="center" vertical="center"/>
    </xf>
    <xf numFmtId="0" fontId="6" fillId="0" borderId="30" xfId="0" applyFont="1" applyFill="1" applyBorder="1" applyAlignment="1">
      <alignment horizontal="center" vertical="center" wrapText="1"/>
    </xf>
    <xf numFmtId="2" fontId="6" fillId="0" borderId="30" xfId="10" applyNumberFormat="1" applyFont="1" applyFill="1" applyBorder="1" applyAlignment="1">
      <alignment horizontal="right" vertical="center" wrapText="1"/>
    </xf>
    <xf numFmtId="2" fontId="6" fillId="0" borderId="30" xfId="0" applyNumberFormat="1" applyFont="1" applyFill="1" applyBorder="1" applyAlignment="1">
      <alignment horizontal="right" vertical="center"/>
    </xf>
    <xf numFmtId="2" fontId="6" fillId="0" borderId="30" xfId="0" applyNumberFormat="1" applyFont="1" applyFill="1" applyBorder="1" applyAlignment="1">
      <alignment vertical="center"/>
    </xf>
    <xf numFmtId="0" fontId="6" fillId="0" borderId="30" xfId="0" applyFont="1" applyFill="1" applyBorder="1" applyAlignment="1">
      <alignment vertical="center" wrapText="1"/>
    </xf>
    <xf numFmtId="0" fontId="9" fillId="0" borderId="30" xfId="0" applyFont="1" applyFill="1" applyBorder="1" applyAlignment="1">
      <alignment horizontal="right" vertical="center"/>
    </xf>
    <xf numFmtId="0" fontId="6" fillId="0" borderId="30" xfId="0" applyFont="1" applyFill="1" applyBorder="1" applyAlignment="1">
      <alignment vertical="center"/>
    </xf>
    <xf numFmtId="0" fontId="6" fillId="0" borderId="0" xfId="0" applyFont="1" applyFill="1" applyAlignment="1">
      <alignment horizontal="right" vertical="center"/>
    </xf>
    <xf numFmtId="0" fontId="6" fillId="0" borderId="30" xfId="0" applyFont="1" applyFill="1" applyBorder="1" applyAlignment="1">
      <alignment horizontal="left" vertical="center" wrapText="1"/>
    </xf>
    <xf numFmtId="0" fontId="6" fillId="0" borderId="30" xfId="15" applyNumberFormat="1" applyFont="1" applyFill="1" applyBorder="1" applyAlignment="1">
      <alignment horizontal="center" vertical="center" wrapText="1"/>
    </xf>
    <xf numFmtId="164" fontId="6" fillId="0" borderId="30" xfId="15" applyNumberFormat="1" applyFont="1" applyFill="1" applyBorder="1" applyAlignment="1">
      <alignment horizontal="center" vertical="center" wrapText="1"/>
    </xf>
    <xf numFmtId="2" fontId="6" fillId="0" borderId="30" xfId="2" applyNumberFormat="1" applyFont="1" applyFill="1" applyBorder="1" applyAlignment="1" applyProtection="1">
      <alignment horizontal="right" vertical="center"/>
    </xf>
    <xf numFmtId="2" fontId="9" fillId="0" borderId="30" xfId="0" applyNumberFormat="1" applyFont="1" applyFill="1" applyBorder="1" applyAlignment="1">
      <alignment vertical="center"/>
    </xf>
    <xf numFmtId="2" fontId="9" fillId="0" borderId="30" xfId="0" applyNumberFormat="1" applyFont="1" applyFill="1" applyBorder="1" applyAlignment="1">
      <alignment horizontal="right" vertical="center" wrapText="1"/>
    </xf>
    <xf numFmtId="0" fontId="9" fillId="0" borderId="30" xfId="0" applyFont="1" applyFill="1" applyBorder="1" applyAlignment="1">
      <alignment horizontal="center" vertical="center" wrapText="1"/>
    </xf>
    <xf numFmtId="0" fontId="9" fillId="0" borderId="30" xfId="4" applyFont="1" applyFill="1" applyBorder="1" applyAlignment="1">
      <alignment horizontal="center" vertical="center"/>
    </xf>
    <xf numFmtId="4" fontId="9" fillId="0" borderId="30" xfId="1" applyNumberFormat="1" applyFont="1" applyFill="1" applyBorder="1" applyAlignment="1" applyProtection="1">
      <alignment horizontal="center" vertical="center"/>
    </xf>
    <xf numFmtId="0" fontId="6" fillId="0" borderId="30" xfId="3" applyNumberFormat="1" applyFont="1" applyFill="1" applyBorder="1" applyAlignment="1">
      <alignment horizontal="center" vertical="center" wrapText="1"/>
    </xf>
    <xf numFmtId="164" fontId="6" fillId="0" borderId="30" xfId="3" applyNumberFormat="1" applyFont="1" applyFill="1" applyBorder="1" applyAlignment="1">
      <alignment horizontal="center" vertical="center" wrapText="1"/>
    </xf>
    <xf numFmtId="2" fontId="6" fillId="0" borderId="30" xfId="1" applyNumberFormat="1" applyFont="1" applyFill="1" applyBorder="1" applyAlignment="1">
      <alignment horizontal="right" vertical="center" wrapText="1"/>
    </xf>
    <xf numFmtId="0" fontId="6" fillId="0" borderId="30" xfId="4" applyFont="1" applyFill="1" applyBorder="1" applyAlignment="1">
      <alignment horizontal="center" vertical="center"/>
    </xf>
    <xf numFmtId="4" fontId="6" fillId="0" borderId="30" xfId="1" applyNumberFormat="1" applyFont="1" applyFill="1" applyBorder="1" applyAlignment="1" applyProtection="1">
      <alignment horizontal="center" vertical="center"/>
    </xf>
    <xf numFmtId="0" fontId="6" fillId="0" borderId="30" xfId="0" applyFont="1" applyFill="1" applyBorder="1" applyAlignment="1">
      <alignment horizontal="center" vertical="top"/>
    </xf>
    <xf numFmtId="0" fontId="6" fillId="0" borderId="30" xfId="0" applyNumberFormat="1" applyFont="1" applyFill="1" applyBorder="1" applyAlignment="1">
      <alignment horizontal="center" vertical="top"/>
    </xf>
    <xf numFmtId="0" fontId="6" fillId="0" borderId="30" xfId="4" applyFont="1" applyFill="1" applyBorder="1" applyAlignment="1">
      <alignment horizontal="left" vertical="center" wrapText="1"/>
    </xf>
    <xf numFmtId="0" fontId="9" fillId="0" borderId="30" xfId="4" applyFont="1" applyFill="1" applyBorder="1" applyAlignment="1">
      <alignment horizontal="center" vertical="center" wrapText="1"/>
    </xf>
    <xf numFmtId="49" fontId="9" fillId="0" borderId="30" xfId="0" applyNumberFormat="1" applyFont="1" applyFill="1" applyBorder="1" applyAlignment="1">
      <alignment horizontal="center" vertical="center"/>
    </xf>
    <xf numFmtId="49" fontId="9" fillId="0" borderId="30" xfId="0" applyNumberFormat="1" applyFont="1" applyFill="1" applyBorder="1" applyAlignment="1">
      <alignment horizontal="center" vertical="center" wrapText="1"/>
    </xf>
    <xf numFmtId="4" fontId="9" fillId="0" borderId="30" xfId="0" applyNumberFormat="1" applyFont="1" applyFill="1" applyBorder="1" applyAlignment="1">
      <alignment horizontal="center" vertical="center" wrapText="1"/>
    </xf>
    <xf numFmtId="4" fontId="9" fillId="0" borderId="30" xfId="0" applyNumberFormat="1" applyFont="1" applyFill="1" applyBorder="1" applyAlignment="1">
      <alignment horizontal="right" vertical="center" wrapText="1"/>
    </xf>
    <xf numFmtId="0" fontId="6" fillId="0" borderId="1" xfId="1" applyFont="1" applyFill="1" applyAlignment="1">
      <alignment horizontal="center" vertical="center"/>
    </xf>
    <xf numFmtId="2" fontId="6" fillId="0" borderId="30" xfId="4" applyNumberFormat="1" applyFont="1" applyFill="1" applyBorder="1" applyAlignment="1">
      <alignment horizontal="center" vertical="center"/>
    </xf>
    <xf numFmtId="164" fontId="6" fillId="0" borderId="30" xfId="4" applyNumberFormat="1" applyFont="1" applyFill="1" applyBorder="1" applyAlignment="1">
      <alignment horizontal="center" vertical="center"/>
    </xf>
    <xf numFmtId="1" fontId="9" fillId="0" borderId="30" xfId="4" applyNumberFormat="1" applyFont="1" applyFill="1" applyBorder="1" applyAlignment="1">
      <alignment horizontal="center" vertical="center"/>
    </xf>
    <xf numFmtId="4" fontId="9" fillId="0" borderId="30" xfId="0" applyNumberFormat="1" applyFont="1" applyFill="1" applyBorder="1" applyAlignment="1" applyProtection="1">
      <alignment horizontal="center" vertical="center"/>
    </xf>
    <xf numFmtId="1" fontId="9" fillId="0" borderId="30" xfId="0" applyNumberFormat="1" applyFont="1" applyFill="1" applyBorder="1" applyAlignment="1">
      <alignment horizontal="center" vertical="center"/>
    </xf>
    <xf numFmtId="0" fontId="6" fillId="0" borderId="1" xfId="0" applyFont="1" applyFill="1" applyBorder="1" applyAlignment="1">
      <alignment horizontal="center" vertical="center"/>
    </xf>
    <xf numFmtId="0" fontId="6" fillId="0" borderId="1" xfId="0" applyFont="1" applyFill="1" applyBorder="1" applyAlignment="1">
      <alignment horizontal="center" vertical="center" wrapText="1"/>
    </xf>
    <xf numFmtId="2" fontId="6" fillId="0" borderId="1" xfId="0" applyNumberFormat="1" applyFont="1" applyFill="1" applyBorder="1" applyAlignment="1">
      <alignment horizontal="right" vertical="center" wrapText="1"/>
    </xf>
    <xf numFmtId="4" fontId="6" fillId="0" borderId="0" xfId="0" applyNumberFormat="1" applyFont="1" applyFill="1" applyAlignment="1">
      <alignment horizontal="center" vertical="center"/>
    </xf>
    <xf numFmtId="0" fontId="6" fillId="0" borderId="30" xfId="3" applyFont="1" applyFill="1" applyBorder="1" applyAlignment="1">
      <alignment horizontal="center" vertical="center" wrapText="1"/>
    </xf>
    <xf numFmtId="0" fontId="6" fillId="0" borderId="30" xfId="0" applyFont="1" applyFill="1" applyBorder="1" applyAlignment="1">
      <alignment horizontal="left" wrapText="1"/>
    </xf>
    <xf numFmtId="164" fontId="6" fillId="0" borderId="30" xfId="0" applyNumberFormat="1" applyFont="1" applyFill="1" applyBorder="1" applyAlignment="1">
      <alignment horizontal="center" vertical="center"/>
    </xf>
    <xf numFmtId="0" fontId="19" fillId="0" borderId="30" xfId="4" applyFont="1" applyFill="1" applyBorder="1" applyAlignment="1">
      <alignment horizontal="left" vertical="center" wrapText="1"/>
    </xf>
    <xf numFmtId="0" fontId="6" fillId="0" borderId="30" xfId="0" applyFont="1" applyFill="1" applyBorder="1" applyAlignment="1">
      <alignment horizontal="right" vertical="center"/>
    </xf>
    <xf numFmtId="0" fontId="6" fillId="0" borderId="30" xfId="0" applyFont="1" applyFill="1" applyBorder="1" applyAlignment="1">
      <alignment horizontal="right" vertical="top"/>
    </xf>
    <xf numFmtId="0" fontId="6" fillId="0" borderId="30" xfId="4" applyFont="1" applyFill="1" applyBorder="1" applyAlignment="1">
      <alignment horizontal="right" vertical="center" wrapText="1"/>
    </xf>
    <xf numFmtId="1" fontId="6" fillId="0" borderId="30" xfId="3" applyNumberFormat="1" applyFont="1" applyFill="1" applyBorder="1" applyAlignment="1">
      <alignment horizontal="center" vertical="center" wrapText="1"/>
    </xf>
    <xf numFmtId="0" fontId="9" fillId="0" borderId="30" xfId="4" applyFont="1" applyFill="1" applyBorder="1" applyAlignment="1">
      <alignment horizontal="left" vertical="center" wrapText="1"/>
    </xf>
    <xf numFmtId="0" fontId="6" fillId="0" borderId="30" xfId="0" applyNumberFormat="1" applyFont="1" applyFill="1" applyBorder="1" applyAlignment="1">
      <alignment horizontal="center" vertical="center"/>
    </xf>
    <xf numFmtId="0" fontId="18" fillId="0" borderId="1" xfId="1" applyFont="1" applyFill="1" applyAlignment="1">
      <alignment vertical="center"/>
    </xf>
    <xf numFmtId="0" fontId="9" fillId="0" borderId="30" xfId="0" applyFont="1" applyFill="1" applyBorder="1" applyAlignment="1">
      <alignment horizontal="center" vertical="top"/>
    </xf>
    <xf numFmtId="0" fontId="6" fillId="0" borderId="30" xfId="0" applyFont="1" applyFill="1" applyBorder="1" applyAlignment="1">
      <alignment horizontal="left" vertical="top" wrapText="1"/>
    </xf>
    <xf numFmtId="0" fontId="6" fillId="0" borderId="30" xfId="0" applyFont="1" applyFill="1" applyBorder="1" applyAlignment="1">
      <alignment horizontal="right" vertical="center" wrapText="1"/>
    </xf>
    <xf numFmtId="164" fontId="6" fillId="0" borderId="30" xfId="0" applyNumberFormat="1" applyFont="1" applyFill="1" applyBorder="1" applyAlignment="1">
      <alignment horizontal="center" vertical="top"/>
    </xf>
    <xf numFmtId="0" fontId="25" fillId="0" borderId="0" xfId="0" applyFont="1" applyFill="1" applyAlignment="1">
      <alignment horizontal="left" vertical="center"/>
    </xf>
    <xf numFmtId="0" fontId="26" fillId="0" borderId="0" xfId="0" applyFont="1" applyFill="1" applyAlignment="1">
      <alignment horizontal="center" vertical="center"/>
    </xf>
    <xf numFmtId="0" fontId="26" fillId="0" borderId="0" xfId="0" applyFont="1" applyFill="1" applyAlignment="1">
      <alignment vertical="center" wrapText="1"/>
    </xf>
    <xf numFmtId="0" fontId="26" fillId="0" borderId="0" xfId="0" applyFont="1" applyFill="1" applyAlignment="1">
      <alignment vertical="center"/>
    </xf>
    <xf numFmtId="2" fontId="26" fillId="0" borderId="0" xfId="0" applyNumberFormat="1" applyFont="1" applyFill="1" applyAlignment="1">
      <alignment vertical="center"/>
    </xf>
    <xf numFmtId="0" fontId="27" fillId="0" borderId="0" xfId="0" applyFont="1" applyFill="1" applyAlignment="1">
      <alignment horizontal="left" vertical="center"/>
    </xf>
    <xf numFmtId="0" fontId="26" fillId="0" borderId="0" xfId="0" applyFont="1" applyFill="1" applyAlignment="1">
      <alignment horizontal="left" vertical="center"/>
    </xf>
    <xf numFmtId="0" fontId="26" fillId="0" borderId="1" xfId="1" applyFont="1" applyFill="1" applyBorder="1" applyAlignment="1"/>
    <xf numFmtId="0" fontId="26" fillId="0" borderId="1" xfId="1" applyFont="1" applyFill="1" applyAlignment="1">
      <alignment vertical="center"/>
    </xf>
    <xf numFmtId="0" fontId="26" fillId="0" borderId="1" xfId="1" applyFont="1" applyFill="1" applyAlignment="1">
      <alignment horizontal="left"/>
    </xf>
    <xf numFmtId="0" fontId="26" fillId="0" borderId="4" xfId="1" applyFont="1" applyFill="1" applyBorder="1" applyAlignment="1">
      <alignment vertical="center"/>
    </xf>
    <xf numFmtId="49" fontId="27" fillId="0" borderId="1" xfId="11" applyNumberFormat="1" applyFont="1" applyFill="1" applyBorder="1" applyAlignment="1">
      <alignment horizontal="center" vertical="center"/>
    </xf>
    <xf numFmtId="164" fontId="26" fillId="0" borderId="1" xfId="11" applyNumberFormat="1" applyFont="1" applyFill="1" applyBorder="1" applyAlignment="1">
      <alignment horizontal="left" vertical="center"/>
    </xf>
    <xf numFmtId="0" fontId="26" fillId="0" borderId="1" xfId="11" applyFont="1" applyFill="1" applyBorder="1" applyAlignment="1">
      <alignment horizontal="left" vertical="center"/>
    </xf>
    <xf numFmtId="0" fontId="26" fillId="0" borderId="1" xfId="11" applyFont="1" applyFill="1" applyBorder="1" applyAlignment="1">
      <alignment horizontal="center" vertical="center"/>
    </xf>
    <xf numFmtId="2" fontId="27" fillId="0" borderId="1" xfId="11" applyNumberFormat="1" applyFont="1" applyFill="1" applyBorder="1" applyAlignment="1">
      <alignment horizontal="left" vertical="center"/>
    </xf>
    <xf numFmtId="4" fontId="26" fillId="0" borderId="0" xfId="0" applyNumberFormat="1" applyFont="1" applyFill="1" applyAlignment="1">
      <alignment vertical="center"/>
    </xf>
    <xf numFmtId="4" fontId="27" fillId="0" borderId="27" xfId="0" applyNumberFormat="1" applyFont="1" applyFill="1" applyBorder="1" applyAlignment="1">
      <alignment horizontal="center" vertical="center" wrapText="1"/>
    </xf>
    <xf numFmtId="4" fontId="27" fillId="0" borderId="7" xfId="0" applyNumberFormat="1" applyFont="1" applyFill="1" applyBorder="1" applyAlignment="1">
      <alignment horizontal="center" vertical="center" wrapText="1"/>
    </xf>
    <xf numFmtId="4" fontId="27" fillId="0" borderId="26" xfId="0" applyNumberFormat="1" applyFont="1" applyFill="1" applyBorder="1" applyAlignment="1">
      <alignment horizontal="center" vertical="center" wrapText="1"/>
    </xf>
    <xf numFmtId="4" fontId="27" fillId="0" borderId="28" xfId="0" applyNumberFormat="1" applyFont="1" applyFill="1" applyBorder="1" applyAlignment="1">
      <alignment horizontal="center" vertical="center" wrapText="1"/>
    </xf>
    <xf numFmtId="0" fontId="26" fillId="0" borderId="29" xfId="5" applyFont="1" applyFill="1" applyBorder="1" applyAlignment="1">
      <alignment horizontal="center" vertical="center"/>
    </xf>
    <xf numFmtId="0" fontId="26" fillId="0" borderId="29" xfId="5" applyFont="1" applyFill="1" applyBorder="1" applyAlignment="1">
      <alignment horizontal="center" vertical="center" wrapText="1"/>
    </xf>
    <xf numFmtId="0" fontId="26" fillId="0" borderId="30" xfId="0" applyFont="1" applyFill="1" applyBorder="1" applyAlignment="1">
      <alignment horizontal="center" vertical="center"/>
    </xf>
    <xf numFmtId="4" fontId="26" fillId="0" borderId="30" xfId="0" applyNumberFormat="1" applyFont="1" applyFill="1" applyBorder="1" applyAlignment="1" applyProtection="1">
      <alignment horizontal="center" vertical="center"/>
    </xf>
    <xf numFmtId="0" fontId="26" fillId="0" borderId="30" xfId="0" applyFont="1" applyFill="1" applyBorder="1" applyAlignment="1">
      <alignment horizontal="left" vertical="center" wrapText="1"/>
    </xf>
    <xf numFmtId="0" fontId="26" fillId="0" borderId="30" xfId="15" applyNumberFormat="1" applyFont="1" applyFill="1" applyBorder="1" applyAlignment="1">
      <alignment horizontal="center" vertical="center" wrapText="1"/>
    </xf>
    <xf numFmtId="164" fontId="26" fillId="0" borderId="30" xfId="15" applyNumberFormat="1" applyFont="1" applyFill="1" applyBorder="1" applyAlignment="1">
      <alignment horizontal="center" vertical="center" wrapText="1"/>
    </xf>
    <xf numFmtId="2" fontId="26" fillId="0" borderId="30" xfId="10" applyNumberFormat="1" applyFont="1" applyFill="1" applyBorder="1" applyAlignment="1">
      <alignment horizontal="right" vertical="center" wrapText="1"/>
    </xf>
    <xf numFmtId="2" fontId="26" fillId="0" borderId="30" xfId="0" applyNumberFormat="1" applyFont="1" applyFill="1" applyBorder="1" applyAlignment="1">
      <alignment horizontal="right" vertical="center"/>
    </xf>
    <xf numFmtId="2" fontId="26" fillId="0" borderId="30" xfId="2" applyNumberFormat="1" applyFont="1" applyFill="1" applyBorder="1" applyAlignment="1" applyProtection="1">
      <alignment horizontal="right" vertical="center"/>
    </xf>
    <xf numFmtId="2" fontId="26" fillId="0" borderId="30" xfId="0" applyNumberFormat="1" applyFont="1" applyFill="1" applyBorder="1" applyAlignment="1">
      <alignment horizontal="right" vertical="center" wrapText="1"/>
    </xf>
    <xf numFmtId="0" fontId="27" fillId="0" borderId="30" xfId="0" applyFont="1" applyFill="1" applyBorder="1" applyAlignment="1">
      <alignment horizontal="center" vertical="center"/>
    </xf>
    <xf numFmtId="0" fontId="28" fillId="0" borderId="30" xfId="0" applyFont="1" applyFill="1" applyBorder="1" applyAlignment="1">
      <alignment vertical="center" wrapText="1"/>
    </xf>
    <xf numFmtId="2" fontId="27" fillId="0" borderId="30" xfId="0" applyNumberFormat="1" applyFont="1" applyFill="1" applyBorder="1" applyAlignment="1">
      <alignment vertical="center"/>
    </xf>
    <xf numFmtId="0" fontId="26" fillId="0" borderId="30" xfId="0" applyFont="1" applyFill="1" applyBorder="1" applyAlignment="1">
      <alignment horizontal="center" vertical="center" wrapText="1"/>
    </xf>
    <xf numFmtId="0" fontId="27" fillId="0" borderId="30" xfId="0" applyFont="1" applyFill="1" applyBorder="1" applyAlignment="1">
      <alignment horizontal="right" vertical="center"/>
    </xf>
    <xf numFmtId="0" fontId="26" fillId="0" borderId="30" xfId="0" applyFont="1" applyFill="1" applyBorder="1" applyAlignment="1">
      <alignment vertical="center"/>
    </xf>
    <xf numFmtId="0" fontId="26" fillId="0" borderId="0" xfId="0" applyFont="1" applyFill="1" applyAlignment="1">
      <alignment horizontal="right" vertical="center"/>
    </xf>
    <xf numFmtId="49" fontId="26" fillId="0" borderId="30" xfId="16" applyNumberFormat="1" applyFont="1" applyFill="1" applyBorder="1" applyAlignment="1">
      <alignment horizontal="left" vertical="center" wrapText="1"/>
    </xf>
    <xf numFmtId="49" fontId="26" fillId="0" borderId="30" xfId="16" applyNumberFormat="1" applyFont="1" applyFill="1" applyBorder="1" applyAlignment="1">
      <alignment horizontal="center" vertical="center"/>
    </xf>
    <xf numFmtId="49" fontId="26" fillId="0" borderId="30" xfId="0" applyNumberFormat="1" applyFont="1" applyFill="1" applyBorder="1" applyAlignment="1">
      <alignment horizontal="left" vertical="center" wrapText="1"/>
    </xf>
    <xf numFmtId="49" fontId="26" fillId="0" borderId="30" xfId="0" applyNumberFormat="1" applyFont="1" applyFill="1" applyBorder="1" applyAlignment="1">
      <alignment horizontal="center" vertical="center" wrapText="1"/>
    </xf>
    <xf numFmtId="1" fontId="26" fillId="0" borderId="30" xfId="0" applyNumberFormat="1" applyFont="1" applyFill="1" applyBorder="1" applyAlignment="1">
      <alignment horizontal="center" vertical="center" wrapText="1"/>
    </xf>
    <xf numFmtId="0" fontId="29" fillId="0" borderId="30" xfId="0" applyFont="1" applyFill="1" applyBorder="1" applyAlignment="1">
      <alignment horizontal="center" vertical="center" wrapText="1"/>
    </xf>
    <xf numFmtId="0" fontId="6" fillId="0" borderId="1" xfId="7" applyFont="1" applyFill="1" applyBorder="1" applyAlignment="1">
      <alignment horizontal="center"/>
    </xf>
    <xf numFmtId="0" fontId="6" fillId="0" borderId="1" xfId="7" applyFont="1" applyFill="1" applyBorder="1" applyAlignment="1">
      <alignment horizontal="center" vertical="top"/>
    </xf>
    <xf numFmtId="4" fontId="9" fillId="0" borderId="25" xfId="0" applyNumberFormat="1" applyFont="1" applyFill="1" applyBorder="1" applyAlignment="1">
      <alignment horizontal="center" vertical="center" wrapText="1"/>
    </xf>
    <xf numFmtId="4" fontId="9" fillId="0" borderId="2" xfId="0" applyNumberFormat="1" applyFont="1" applyFill="1" applyBorder="1" applyAlignment="1">
      <alignment horizontal="center" vertical="center" wrapText="1"/>
    </xf>
    <xf numFmtId="4" fontId="27" fillId="0" borderId="25" xfId="0" applyNumberFormat="1" applyFont="1" applyFill="1" applyBorder="1" applyAlignment="1">
      <alignment horizontal="center" vertical="center" wrapText="1"/>
    </xf>
    <xf numFmtId="4" fontId="27" fillId="0" borderId="2" xfId="0" applyNumberFormat="1" applyFont="1" applyFill="1" applyBorder="1" applyAlignment="1">
      <alignment horizontal="center" vertical="center" wrapText="1"/>
    </xf>
    <xf numFmtId="4" fontId="9" fillId="0" borderId="1" xfId="0" applyNumberFormat="1" applyFont="1" applyFill="1" applyBorder="1" applyAlignment="1">
      <alignment horizontal="center" vertical="center" wrapText="1"/>
    </xf>
    <xf numFmtId="0" fontId="6" fillId="0" borderId="1" xfId="5" applyFont="1" applyFill="1" applyBorder="1" applyAlignment="1">
      <alignment horizontal="center" vertical="center"/>
    </xf>
    <xf numFmtId="2" fontId="9" fillId="0" borderId="1" xfId="0" applyNumberFormat="1" applyFont="1" applyFill="1" applyBorder="1" applyAlignment="1">
      <alignment horizontal="right" vertical="center" wrapText="1"/>
    </xf>
    <xf numFmtId="4" fontId="27" fillId="0" borderId="1" xfId="0" applyNumberFormat="1" applyFont="1" applyFill="1" applyBorder="1" applyAlignment="1">
      <alignment horizontal="center" vertical="center" wrapText="1"/>
    </xf>
    <xf numFmtId="0" fontId="26" fillId="0" borderId="1" xfId="5" applyFont="1" applyFill="1" applyBorder="1" applyAlignment="1">
      <alignment horizontal="center" vertical="center"/>
    </xf>
    <xf numFmtId="2" fontId="26" fillId="0" borderId="1" xfId="0" applyNumberFormat="1" applyFont="1" applyFill="1" applyBorder="1" applyAlignment="1">
      <alignment horizontal="right" vertical="center" wrapText="1"/>
    </xf>
    <xf numFmtId="2" fontId="6" fillId="0" borderId="1" xfId="1" applyNumberFormat="1" applyFont="1" applyFill="1" applyBorder="1" applyAlignment="1">
      <alignment horizontal="right" vertical="center" wrapText="1"/>
    </xf>
    <xf numFmtId="4" fontId="9" fillId="0" borderId="1" xfId="0" applyNumberFormat="1" applyFont="1" applyFill="1" applyBorder="1" applyAlignment="1">
      <alignment horizontal="right" vertical="center" wrapText="1"/>
    </xf>
    <xf numFmtId="1" fontId="29" fillId="0" borderId="30" xfId="0" applyNumberFormat="1" applyFont="1" applyFill="1" applyBorder="1" applyAlignment="1">
      <alignment horizontal="center" vertical="center" wrapText="1"/>
    </xf>
    <xf numFmtId="0" fontId="9" fillId="0" borderId="0" xfId="0" applyFont="1" applyFill="1" applyAlignment="1">
      <alignment vertical="center"/>
    </xf>
    <xf numFmtId="2" fontId="9" fillId="0" borderId="1" xfId="0" applyNumberFormat="1" applyFont="1" applyFill="1" applyBorder="1" applyAlignment="1">
      <alignment vertical="center"/>
    </xf>
    <xf numFmtId="0" fontId="27" fillId="0" borderId="0" xfId="0" applyFont="1" applyFill="1" applyAlignment="1">
      <alignment vertical="center"/>
    </xf>
    <xf numFmtId="2" fontId="27" fillId="0" borderId="1" xfId="0" applyNumberFormat="1" applyFont="1" applyFill="1" applyBorder="1" applyAlignment="1">
      <alignment vertical="center"/>
    </xf>
    <xf numFmtId="2" fontId="9" fillId="0" borderId="30" xfId="2" applyNumberFormat="1" applyFont="1" applyFill="1" applyBorder="1" applyAlignment="1" applyProtection="1">
      <alignment horizontal="right" vertical="center"/>
    </xf>
    <xf numFmtId="0" fontId="6" fillId="0" borderId="4" xfId="2" applyFont="1" applyFill="1" applyBorder="1" applyAlignment="1">
      <alignment horizontal="right"/>
    </xf>
    <xf numFmtId="0" fontId="11" fillId="0" borderId="0" xfId="0" applyFont="1" applyFill="1"/>
    <xf numFmtId="4" fontId="11" fillId="0" borderId="0" xfId="0" applyNumberFormat="1" applyFont="1" applyFill="1"/>
    <xf numFmtId="166" fontId="11" fillId="0" borderId="0" xfId="0" applyNumberFormat="1" applyFont="1" applyFill="1" applyAlignment="1">
      <alignment horizontal="center"/>
    </xf>
    <xf numFmtId="4" fontId="11" fillId="0" borderId="0" xfId="0" applyNumberFormat="1" applyFont="1" applyFill="1" applyAlignment="1">
      <alignment horizontal="center"/>
    </xf>
    <xf numFmtId="0" fontId="11" fillId="0" borderId="0" xfId="0" applyFont="1" applyFill="1" applyAlignment="1">
      <alignment horizontal="center"/>
    </xf>
    <xf numFmtId="10" fontId="11" fillId="0" borderId="0" xfId="0" applyNumberFormat="1" applyFont="1" applyFill="1" applyAlignment="1">
      <alignment horizontal="center"/>
    </xf>
    <xf numFmtId="0" fontId="11" fillId="0" borderId="0" xfId="0" applyFont="1" applyFill="1" applyAlignment="1">
      <alignment horizontal="right"/>
    </xf>
    <xf numFmtId="165" fontId="11" fillId="0" borderId="0" xfId="0" applyNumberFormat="1" applyFont="1" applyFill="1" applyAlignment="1">
      <alignment horizontal="center"/>
    </xf>
    <xf numFmtId="0" fontId="11" fillId="0" borderId="0" xfId="0" applyFont="1" applyFill="1" applyAlignment="1">
      <alignment horizontal="right" vertical="center"/>
    </xf>
    <xf numFmtId="0" fontId="14" fillId="0" borderId="0" xfId="0" applyFont="1" applyFill="1" applyAlignment="1">
      <alignment horizontal="center"/>
    </xf>
    <xf numFmtId="0" fontId="11" fillId="0" borderId="0" xfId="0" applyFont="1" applyFill="1" applyAlignment="1">
      <alignment horizontal="center"/>
    </xf>
    <xf numFmtId="0" fontId="11" fillId="0" borderId="0" xfId="0" applyFont="1" applyFill="1" applyAlignment="1">
      <alignment horizontal="justify" wrapText="1"/>
    </xf>
    <xf numFmtId="0" fontId="14" fillId="0" borderId="1" xfId="1" applyFont="1" applyFill="1" applyBorder="1" applyAlignment="1">
      <alignment horizontal="center" vertical="center"/>
    </xf>
    <xf numFmtId="0" fontId="9" fillId="0" borderId="2" xfId="1" applyFont="1" applyFill="1" applyBorder="1" applyAlignment="1">
      <alignment horizontal="center" vertical="center" wrapText="1"/>
    </xf>
    <xf numFmtId="0" fontId="12" fillId="0" borderId="1" xfId="1" applyFont="1" applyFill="1" applyAlignment="1">
      <alignment horizontal="center" vertical="center"/>
    </xf>
    <xf numFmtId="0" fontId="6" fillId="0" borderId="2" xfId="7" applyFont="1" applyFill="1" applyBorder="1" applyAlignment="1">
      <alignment horizontal="right" vertical="center" wrapText="1"/>
    </xf>
    <xf numFmtId="0" fontId="9" fillId="0" borderId="2" xfId="7" applyFont="1" applyFill="1" applyBorder="1" applyAlignment="1">
      <alignment horizontal="right" vertical="center"/>
    </xf>
    <xf numFmtId="0" fontId="6" fillId="0" borderId="1" xfId="7" applyFont="1" applyFill="1" applyBorder="1" applyAlignment="1">
      <alignment horizontal="right"/>
    </xf>
    <xf numFmtId="0" fontId="6" fillId="0" borderId="1" xfId="7" applyFont="1" applyFill="1" applyBorder="1" applyAlignment="1">
      <alignment horizontal="center"/>
    </xf>
    <xf numFmtId="0" fontId="6" fillId="0" borderId="1" xfId="7" applyFont="1" applyFill="1" applyBorder="1" applyAlignment="1">
      <alignment horizontal="center" vertical="top"/>
    </xf>
    <xf numFmtId="0" fontId="14" fillId="0" borderId="1" xfId="7" applyFont="1" applyFill="1" applyBorder="1" applyAlignment="1">
      <alignment horizontal="center" vertical="center"/>
    </xf>
    <xf numFmtId="0" fontId="14" fillId="0" borderId="1" xfId="0" applyFont="1" applyFill="1" applyBorder="1" applyAlignment="1">
      <alignment horizontal="center" vertical="center" wrapText="1"/>
    </xf>
    <xf numFmtId="0" fontId="30" fillId="0" borderId="1"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14"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5"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7" fillId="0" borderId="16"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13" xfId="0" applyFont="1" applyFill="1" applyBorder="1" applyAlignment="1">
      <alignment horizontal="center" vertical="center" wrapText="1"/>
    </xf>
    <xf numFmtId="4" fontId="9" fillId="0" borderId="24" xfId="0" applyNumberFormat="1" applyFont="1" applyFill="1" applyBorder="1" applyAlignment="1">
      <alignment horizontal="center" vertical="center" wrapText="1"/>
    </xf>
    <xf numFmtId="4" fontId="9" fillId="0" borderId="21" xfId="0" applyNumberFormat="1" applyFont="1" applyFill="1" applyBorder="1" applyAlignment="1">
      <alignment horizontal="center" vertical="center" wrapText="1"/>
    </xf>
    <xf numFmtId="4" fontId="9" fillId="0" borderId="23" xfId="0" applyNumberFormat="1" applyFont="1" applyFill="1" applyBorder="1" applyAlignment="1">
      <alignment horizontal="center" vertical="center" wrapText="1"/>
    </xf>
    <xf numFmtId="4" fontId="9" fillId="0" borderId="20" xfId="0" applyNumberFormat="1" applyFont="1" applyFill="1" applyBorder="1" applyAlignment="1">
      <alignment horizontal="center" vertical="center" wrapText="1"/>
    </xf>
    <xf numFmtId="4" fontId="9" fillId="0" borderId="25" xfId="0" applyNumberFormat="1" applyFont="1" applyFill="1" applyBorder="1" applyAlignment="1">
      <alignment horizontal="center" vertical="center" wrapText="1"/>
    </xf>
    <xf numFmtId="4" fontId="9" fillId="0" borderId="2" xfId="0" applyNumberFormat="1" applyFont="1" applyFill="1" applyBorder="1" applyAlignment="1">
      <alignment horizontal="center" vertical="center" wrapText="1"/>
    </xf>
    <xf numFmtId="4" fontId="9" fillId="0" borderId="21" xfId="0" applyNumberFormat="1" applyFont="1" applyFill="1" applyBorder="1" applyAlignment="1">
      <alignment horizontal="center" vertical="center" textRotation="90" wrapText="1"/>
    </xf>
    <xf numFmtId="4" fontId="9" fillId="0" borderId="2" xfId="0" applyNumberFormat="1" applyFont="1" applyFill="1" applyBorder="1" applyAlignment="1">
      <alignment horizontal="center" vertical="center" textRotation="90" wrapText="1"/>
    </xf>
    <xf numFmtId="4" fontId="9" fillId="0" borderId="22" xfId="0" applyNumberFormat="1" applyFont="1" applyFill="1" applyBorder="1" applyAlignment="1">
      <alignment horizontal="center" vertical="center" textRotation="90" wrapText="1"/>
    </xf>
    <xf numFmtId="4" fontId="9" fillId="0" borderId="26" xfId="0" applyNumberFormat="1" applyFont="1" applyFill="1" applyBorder="1" applyAlignment="1">
      <alignment horizontal="center" vertical="center" textRotation="90" wrapText="1"/>
    </xf>
    <xf numFmtId="0" fontId="6" fillId="0" borderId="1" xfId="1" applyFont="1" applyFill="1" applyAlignment="1">
      <alignment horizontal="right" vertical="center" wrapText="1"/>
    </xf>
    <xf numFmtId="2" fontId="10" fillId="0" borderId="1" xfId="1" applyNumberFormat="1" applyFont="1" applyFill="1" applyAlignment="1">
      <alignment horizontal="center" vertical="center" wrapText="1"/>
    </xf>
    <xf numFmtId="4" fontId="27" fillId="0" borderId="24" xfId="0" applyNumberFormat="1" applyFont="1" applyFill="1" applyBorder="1" applyAlignment="1">
      <alignment horizontal="center" vertical="center" wrapText="1"/>
    </xf>
    <xf numFmtId="4" fontId="27" fillId="0" borderId="21" xfId="0" applyNumberFormat="1" applyFont="1" applyFill="1" applyBorder="1" applyAlignment="1">
      <alignment horizontal="center" vertical="center" wrapText="1"/>
    </xf>
    <xf numFmtId="4" fontId="27" fillId="0" borderId="23" xfId="0" applyNumberFormat="1" applyFont="1" applyFill="1" applyBorder="1" applyAlignment="1">
      <alignment horizontal="center" vertical="center" wrapText="1"/>
    </xf>
    <xf numFmtId="4" fontId="27" fillId="0" borderId="20" xfId="0" applyNumberFormat="1" applyFont="1" applyFill="1" applyBorder="1" applyAlignment="1">
      <alignment horizontal="center" vertical="center" wrapText="1"/>
    </xf>
    <xf numFmtId="4" fontId="27" fillId="0" borderId="25" xfId="0" applyNumberFormat="1" applyFont="1" applyFill="1" applyBorder="1" applyAlignment="1">
      <alignment horizontal="center" vertical="center" wrapText="1"/>
    </xf>
    <xf numFmtId="4" fontId="27" fillId="0" borderId="2" xfId="0" applyNumberFormat="1" applyFont="1" applyFill="1" applyBorder="1" applyAlignment="1">
      <alignment horizontal="center" vertical="center" wrapText="1"/>
    </xf>
    <xf numFmtId="4" fontId="27" fillId="0" borderId="21" xfId="0" applyNumberFormat="1" applyFont="1" applyFill="1" applyBorder="1" applyAlignment="1">
      <alignment horizontal="center" vertical="center" textRotation="90" wrapText="1"/>
    </xf>
    <xf numFmtId="4" fontId="27" fillId="0" borderId="2" xfId="0" applyNumberFormat="1" applyFont="1" applyFill="1" applyBorder="1" applyAlignment="1">
      <alignment horizontal="center" vertical="center" textRotation="90" wrapText="1"/>
    </xf>
    <xf numFmtId="4" fontId="27" fillId="0" borderId="22" xfId="0" applyNumberFormat="1" applyFont="1" applyFill="1" applyBorder="1" applyAlignment="1">
      <alignment horizontal="center" vertical="center" textRotation="90" wrapText="1"/>
    </xf>
    <xf numFmtId="4" fontId="27" fillId="0" borderId="26" xfId="0" applyNumberFormat="1" applyFont="1" applyFill="1" applyBorder="1" applyAlignment="1">
      <alignment horizontal="center" vertical="center" textRotation="90" wrapText="1"/>
    </xf>
  </cellXfs>
  <cellStyles count="19">
    <cellStyle name="Excel Built-in Normal" xfId="6" xr:uid="{00000000-0005-0000-0000-000000000000}"/>
    <cellStyle name="Normal 11 2" xfId="17" xr:uid="{00000000-0005-0000-0000-000001000000}"/>
    <cellStyle name="Normal 12" xfId="10" xr:uid="{00000000-0005-0000-0000-000002000000}"/>
    <cellStyle name="Normal 12 2 2" xfId="14" xr:uid="{00000000-0005-0000-0000-000003000000}"/>
    <cellStyle name="Normal 2" xfId="9" xr:uid="{00000000-0005-0000-0000-000004000000}"/>
    <cellStyle name="Normal 5" xfId="18" xr:uid="{00000000-0005-0000-0000-000005000000}"/>
    <cellStyle name="Normal 5 2" xfId="15" xr:uid="{00000000-0005-0000-0000-000006000000}"/>
    <cellStyle name="Normal 5 2 2" xfId="3" xr:uid="{00000000-0005-0000-0000-000007000000}"/>
    <cellStyle name="Normal_Polu_vidusskola_kopeja" xfId="7" xr:uid="{00000000-0005-0000-0000-000008000000}"/>
    <cellStyle name="Normal_Saldetava2011Oktobris 2" xfId="8" xr:uid="{00000000-0005-0000-0000-000009000000}"/>
    <cellStyle name="Normal_TameTuristu5-2011-08-06" xfId="11" xr:uid="{00000000-0005-0000-0000-00000A000000}"/>
    <cellStyle name="Parastais 2" xfId="4" xr:uid="{00000000-0005-0000-0000-00000B000000}"/>
    <cellStyle name="Parasts" xfId="0" builtinId="0"/>
    <cellStyle name="Parasts 2" xfId="1" xr:uid="{00000000-0005-0000-0000-00000D000000}"/>
    <cellStyle name="Parasts 2 2" xfId="12" xr:uid="{00000000-0005-0000-0000-00000E000000}"/>
    <cellStyle name="Parasts 4 2" xfId="13" xr:uid="{00000000-0005-0000-0000-00000F000000}"/>
    <cellStyle name="Style 1" xfId="5" xr:uid="{00000000-0005-0000-0000-000010000000}"/>
    <cellStyle name="Style 1 4" xfId="16" xr:uid="{00000000-0005-0000-0000-000011000000}"/>
    <cellStyle name="Обычный_33. OZOLNIEKU NOVADA DOME_OZO SKOLA_TELPU, GAITENU, KAPNU TELPU REMONTS_TAME_VADIMS_2011_02_25_melnraksts" xfId="2" xr:uid="{00000000-0005-0000-0000-00001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dizains">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92D050"/>
  </sheetPr>
  <dimension ref="A2:D28"/>
  <sheetViews>
    <sheetView tabSelected="1" workbookViewId="0">
      <selection activeCell="B27" sqref="B27"/>
    </sheetView>
  </sheetViews>
  <sheetFormatPr defaultRowHeight="15" x14ac:dyDescent="0.25"/>
  <cols>
    <col min="1" max="1" width="82.85546875" style="254" customWidth="1"/>
    <col min="2" max="2" width="10" style="254" bestFit="1" customWidth="1"/>
    <col min="3" max="16384" width="9.140625" style="254"/>
  </cols>
  <sheetData>
    <row r="2" spans="1:4" ht="18.75" x14ac:dyDescent="0.3">
      <c r="A2" s="263" t="s">
        <v>91</v>
      </c>
      <c r="B2" s="263"/>
    </row>
    <row r="3" spans="1:4" x14ac:dyDescent="0.25">
      <c r="A3" s="264" t="s">
        <v>72</v>
      </c>
      <c r="B3" s="264"/>
    </row>
    <row r="5" spans="1:4" ht="63.75" customHeight="1" x14ac:dyDescent="0.25">
      <c r="A5" s="265" t="s">
        <v>286</v>
      </c>
      <c r="B5" s="265"/>
    </row>
    <row r="6" spans="1:4" x14ac:dyDescent="0.25">
      <c r="A6" s="254" t="s">
        <v>92</v>
      </c>
      <c r="B6" s="255"/>
    </row>
    <row r="7" spans="1:4" x14ac:dyDescent="0.25">
      <c r="A7" s="254" t="s">
        <v>93</v>
      </c>
      <c r="B7" s="256"/>
    </row>
    <row r="8" spans="1:4" x14ac:dyDescent="0.25">
      <c r="A8" s="254" t="s">
        <v>94</v>
      </c>
      <c r="B8" s="257"/>
    </row>
    <row r="9" spans="1:4" x14ac:dyDescent="0.25">
      <c r="A9" s="254" t="s">
        <v>95</v>
      </c>
      <c r="B9" s="257"/>
    </row>
    <row r="10" spans="1:4" x14ac:dyDescent="0.25">
      <c r="A10" s="254" t="s">
        <v>96</v>
      </c>
      <c r="B10" s="255"/>
    </row>
    <row r="11" spans="1:4" x14ac:dyDescent="0.25">
      <c r="A11" s="265" t="s">
        <v>97</v>
      </c>
      <c r="B11" s="265"/>
    </row>
    <row r="12" spans="1:4" x14ac:dyDescent="0.25">
      <c r="A12" s="254" t="s">
        <v>98</v>
      </c>
      <c r="B12" s="255"/>
    </row>
    <row r="14" spans="1:4" x14ac:dyDescent="0.25">
      <c r="A14" s="254" t="s">
        <v>99</v>
      </c>
      <c r="B14" s="258"/>
    </row>
    <row r="15" spans="1:4" x14ac:dyDescent="0.25">
      <c r="B15" s="259"/>
    </row>
    <row r="16" spans="1:4" x14ac:dyDescent="0.25">
      <c r="A16" s="260" t="s">
        <v>100</v>
      </c>
      <c r="B16" s="261"/>
      <c r="D16" s="254" t="s">
        <v>101</v>
      </c>
    </row>
    <row r="17" spans="1:3" x14ac:dyDescent="0.25">
      <c r="A17" s="260" t="s">
        <v>102</v>
      </c>
      <c r="B17" s="261"/>
      <c r="C17" s="254" t="s">
        <v>103</v>
      </c>
    </row>
    <row r="18" spans="1:3" x14ac:dyDescent="0.25">
      <c r="A18" s="260" t="s">
        <v>104</v>
      </c>
      <c r="B18" s="261"/>
    </row>
    <row r="19" spans="1:3" x14ac:dyDescent="0.25">
      <c r="A19" s="260" t="s">
        <v>105</v>
      </c>
      <c r="B19" s="261"/>
    </row>
    <row r="20" spans="1:3" x14ac:dyDescent="0.25">
      <c r="A20" s="260" t="s">
        <v>106</v>
      </c>
      <c r="B20" s="261"/>
    </row>
    <row r="21" spans="1:3" x14ac:dyDescent="0.25">
      <c r="A21" s="260" t="s">
        <v>107</v>
      </c>
      <c r="B21" s="261">
        <v>0.21</v>
      </c>
    </row>
    <row r="22" spans="1:3" x14ac:dyDescent="0.25">
      <c r="B22" s="259"/>
    </row>
    <row r="23" spans="1:3" x14ac:dyDescent="0.25">
      <c r="A23" s="254" t="s">
        <v>22</v>
      </c>
    </row>
    <row r="26" spans="1:3" x14ac:dyDescent="0.25">
      <c r="A26" s="254" t="s">
        <v>108</v>
      </c>
    </row>
    <row r="27" spans="1:3" x14ac:dyDescent="0.25">
      <c r="B27" s="262"/>
    </row>
    <row r="28" spans="1:3" x14ac:dyDescent="0.25">
      <c r="B28" s="262" t="s">
        <v>3</v>
      </c>
    </row>
  </sheetData>
  <mergeCells count="4">
    <mergeCell ref="A2:B2"/>
    <mergeCell ref="A3:B3"/>
    <mergeCell ref="A5:B5"/>
    <mergeCell ref="A11:B11"/>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
  <sheetViews>
    <sheetView workbookViewId="0">
      <selection activeCell="L34" sqref="L34"/>
    </sheetView>
  </sheetViews>
  <sheetFormatPr defaultRowHeight="12.75" x14ac:dyDescent="0.2"/>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92D050"/>
    <pageSetUpPr fitToPage="1"/>
  </sheetPr>
  <dimension ref="A1:D227"/>
  <sheetViews>
    <sheetView showZeros="0" topLeftCell="A211" zoomScale="85" zoomScaleNormal="85" workbookViewId="0">
      <selection activeCell="D222" sqref="D222"/>
    </sheetView>
  </sheetViews>
  <sheetFormatPr defaultColWidth="11.42578125" defaultRowHeight="12.75" x14ac:dyDescent="0.2"/>
  <cols>
    <col min="1" max="1" width="5.140625" style="2" customWidth="1"/>
    <col min="2" max="2" width="61.7109375" style="2" customWidth="1"/>
    <col min="3" max="4" width="11" style="2" customWidth="1"/>
    <col min="5" max="16384" width="11.42578125" style="1"/>
  </cols>
  <sheetData>
    <row r="1" spans="1:4" s="17" customFormat="1" ht="18.75" x14ac:dyDescent="0.25">
      <c r="A1" s="266" t="s">
        <v>10</v>
      </c>
      <c r="B1" s="266"/>
      <c r="C1" s="266"/>
      <c r="D1" s="266"/>
    </row>
    <row r="2" spans="1:4" s="16" customFormat="1" ht="15" x14ac:dyDescent="0.25">
      <c r="A2" s="268" t="s">
        <v>76</v>
      </c>
      <c r="B2" s="268"/>
      <c r="C2" s="268"/>
      <c r="D2" s="268"/>
    </row>
    <row r="3" spans="1:4" x14ac:dyDescent="0.2">
      <c r="A3" s="1"/>
      <c r="B3" s="15"/>
      <c r="C3" s="14"/>
      <c r="D3" s="14"/>
    </row>
    <row r="4" spans="1:4" x14ac:dyDescent="0.2">
      <c r="A4" s="11" t="s">
        <v>71</v>
      </c>
      <c r="B4" s="9"/>
      <c r="C4" s="9"/>
      <c r="D4" s="9"/>
    </row>
    <row r="5" spans="1:4" x14ac:dyDescent="0.2">
      <c r="A5" s="11" t="s">
        <v>72</v>
      </c>
      <c r="B5" s="9"/>
      <c r="C5" s="9"/>
      <c r="D5" s="9"/>
    </row>
    <row r="6" spans="1:4" x14ac:dyDescent="0.2">
      <c r="A6" s="11" t="s">
        <v>120</v>
      </c>
      <c r="B6" s="9"/>
      <c r="C6" s="9"/>
      <c r="D6" s="9"/>
    </row>
    <row r="7" spans="1:4" x14ac:dyDescent="0.2">
      <c r="A7" s="13" t="s">
        <v>73</v>
      </c>
      <c r="B7" s="9"/>
      <c r="C7" s="9"/>
      <c r="D7" s="9"/>
    </row>
    <row r="8" spans="1:4" x14ac:dyDescent="0.2">
      <c r="A8" s="12"/>
      <c r="B8" s="10"/>
      <c r="C8" s="10"/>
      <c r="D8" s="10"/>
    </row>
    <row r="9" spans="1:4" x14ac:dyDescent="0.2">
      <c r="A9" s="11" t="s">
        <v>75</v>
      </c>
      <c r="B9" s="10"/>
      <c r="C9" s="10"/>
      <c r="D9" s="10"/>
    </row>
    <row r="10" spans="1:4" ht="12.75" customHeight="1" x14ac:dyDescent="0.2">
      <c r="A10" s="1"/>
      <c r="B10" s="9"/>
      <c r="C10" s="9"/>
      <c r="D10" s="9"/>
    </row>
    <row r="11" spans="1:4" x14ac:dyDescent="0.2">
      <c r="A11" s="8"/>
      <c r="C11" s="6"/>
    </row>
    <row r="12" spans="1:4" ht="12.75" customHeight="1" x14ac:dyDescent="0.2">
      <c r="A12" s="267" t="s">
        <v>9</v>
      </c>
      <c r="B12" s="267" t="s">
        <v>8</v>
      </c>
      <c r="C12" s="267" t="s">
        <v>7</v>
      </c>
      <c r="D12" s="267" t="s">
        <v>6</v>
      </c>
    </row>
    <row r="13" spans="1:4" x14ac:dyDescent="0.2">
      <c r="A13" s="267"/>
      <c r="B13" s="267"/>
      <c r="C13" s="267"/>
      <c r="D13" s="267"/>
    </row>
    <row r="14" spans="1:4" ht="13.5" thickBot="1" x14ac:dyDescent="0.25">
      <c r="A14" s="5">
        <v>1</v>
      </c>
      <c r="B14" s="5">
        <v>2</v>
      </c>
      <c r="C14" s="5">
        <v>3</v>
      </c>
      <c r="D14" s="5">
        <v>4</v>
      </c>
    </row>
    <row r="15" spans="1:4" ht="13.5" thickTop="1" x14ac:dyDescent="0.2">
      <c r="A15" s="4"/>
      <c r="B15" s="4"/>
      <c r="C15" s="4"/>
      <c r="D15" s="4"/>
    </row>
    <row r="16" spans="1:4" s="248" customFormat="1" x14ac:dyDescent="0.2">
      <c r="A16" s="126" t="s">
        <v>88</v>
      </c>
      <c r="B16" s="127" t="s">
        <v>70</v>
      </c>
      <c r="C16" s="126"/>
      <c r="D16" s="126"/>
    </row>
    <row r="17" spans="1:4" s="56" customFormat="1" x14ac:dyDescent="0.2">
      <c r="A17" s="126">
        <v>1.1000000000000001</v>
      </c>
      <c r="B17" s="147" t="s">
        <v>267</v>
      </c>
      <c r="C17" s="131"/>
      <c r="D17" s="131"/>
    </row>
    <row r="18" spans="1:4" s="56" customFormat="1" x14ac:dyDescent="0.2">
      <c r="A18" s="131">
        <v>1</v>
      </c>
      <c r="B18" s="141" t="s">
        <v>271</v>
      </c>
      <c r="C18" s="131" t="s">
        <v>48</v>
      </c>
      <c r="D18" s="175">
        <v>398</v>
      </c>
    </row>
    <row r="19" spans="1:4" s="56" customFormat="1" x14ac:dyDescent="0.2">
      <c r="A19" s="131">
        <v>2</v>
      </c>
      <c r="B19" s="137" t="s">
        <v>52</v>
      </c>
      <c r="C19" s="131" t="s">
        <v>51</v>
      </c>
      <c r="D19" s="131">
        <v>1</v>
      </c>
    </row>
    <row r="20" spans="1:4" s="56" customFormat="1" x14ac:dyDescent="0.2">
      <c r="A20" s="131">
        <v>3</v>
      </c>
      <c r="B20" s="137" t="s">
        <v>265</v>
      </c>
      <c r="C20" s="131" t="s">
        <v>51</v>
      </c>
      <c r="D20" s="131">
        <v>1</v>
      </c>
    </row>
    <row r="21" spans="1:4" s="56" customFormat="1" x14ac:dyDescent="0.2">
      <c r="A21" s="131">
        <v>4</v>
      </c>
      <c r="B21" s="137" t="s">
        <v>89</v>
      </c>
      <c r="C21" s="131" t="s">
        <v>51</v>
      </c>
      <c r="D21" s="131">
        <v>1</v>
      </c>
    </row>
    <row r="22" spans="1:4" s="56" customFormat="1" x14ac:dyDescent="0.2">
      <c r="A22" s="126">
        <v>5</v>
      </c>
      <c r="B22" s="141" t="s">
        <v>266</v>
      </c>
      <c r="C22" s="131" t="s">
        <v>51</v>
      </c>
      <c r="D22" s="131">
        <v>4</v>
      </c>
    </row>
    <row r="23" spans="1:4" s="56" customFormat="1" ht="38.25" x14ac:dyDescent="0.2">
      <c r="A23" s="131">
        <v>6</v>
      </c>
      <c r="B23" s="141" t="s">
        <v>272</v>
      </c>
      <c r="C23" s="131" t="s">
        <v>46</v>
      </c>
      <c r="D23" s="175">
        <v>170</v>
      </c>
    </row>
    <row r="24" spans="1:4" s="56" customFormat="1" x14ac:dyDescent="0.2">
      <c r="A24" s="131"/>
      <c r="B24" s="137">
        <v>0</v>
      </c>
      <c r="C24" s="131"/>
      <c r="D24" s="131"/>
    </row>
    <row r="25" spans="1:4" s="56" customFormat="1" x14ac:dyDescent="0.2">
      <c r="A25" s="126">
        <v>1.2</v>
      </c>
      <c r="B25" s="147" t="s">
        <v>69</v>
      </c>
      <c r="C25" s="131"/>
      <c r="D25" s="131"/>
    </row>
    <row r="26" spans="1:4" s="56" customFormat="1" x14ac:dyDescent="0.2">
      <c r="A26" s="168">
        <v>1</v>
      </c>
      <c r="B26" s="147" t="s">
        <v>134</v>
      </c>
      <c r="C26" s="131"/>
      <c r="D26" s="131"/>
    </row>
    <row r="27" spans="1:4" s="56" customFormat="1" x14ac:dyDescent="0.2">
      <c r="A27" s="131" t="s">
        <v>197</v>
      </c>
      <c r="B27" s="141" t="s">
        <v>135</v>
      </c>
      <c r="C27" s="131" t="s">
        <v>51</v>
      </c>
      <c r="D27" s="131">
        <v>8</v>
      </c>
    </row>
    <row r="28" spans="1:4" s="56" customFormat="1" x14ac:dyDescent="0.2">
      <c r="A28" s="131" t="s">
        <v>198</v>
      </c>
      <c r="B28" s="141" t="s">
        <v>136</v>
      </c>
      <c r="C28" s="131" t="s">
        <v>51</v>
      </c>
      <c r="D28" s="131">
        <v>1</v>
      </c>
    </row>
    <row r="29" spans="1:4" s="56" customFormat="1" x14ac:dyDescent="0.2">
      <c r="A29" s="126">
        <v>2</v>
      </c>
      <c r="B29" s="147" t="s">
        <v>137</v>
      </c>
      <c r="C29" s="131"/>
      <c r="D29" s="131"/>
    </row>
    <row r="30" spans="1:4" s="56" customFormat="1" x14ac:dyDescent="0.2">
      <c r="A30" s="131">
        <v>2.1</v>
      </c>
      <c r="B30" s="141" t="s">
        <v>138</v>
      </c>
      <c r="C30" s="131" t="s">
        <v>46</v>
      </c>
      <c r="D30" s="131">
        <v>42</v>
      </c>
    </row>
    <row r="31" spans="1:4" s="56" customFormat="1" x14ac:dyDescent="0.2">
      <c r="A31" s="131">
        <v>2.2000000000000002</v>
      </c>
      <c r="B31" s="141" t="s">
        <v>139</v>
      </c>
      <c r="C31" s="131" t="s">
        <v>46</v>
      </c>
      <c r="D31" s="131">
        <v>20</v>
      </c>
    </row>
    <row r="32" spans="1:4" s="56" customFormat="1" x14ac:dyDescent="0.2">
      <c r="A32" s="131">
        <v>2.2999999999999998</v>
      </c>
      <c r="B32" s="141" t="s">
        <v>140</v>
      </c>
      <c r="C32" s="131" t="s">
        <v>46</v>
      </c>
      <c r="D32" s="131">
        <v>12</v>
      </c>
    </row>
    <row r="33" spans="1:4" s="56" customFormat="1" x14ac:dyDescent="0.2">
      <c r="A33" s="131">
        <v>2.4</v>
      </c>
      <c r="B33" s="141" t="s">
        <v>141</v>
      </c>
      <c r="C33" s="131" t="s">
        <v>46</v>
      </c>
      <c r="D33" s="131">
        <v>1.8</v>
      </c>
    </row>
    <row r="34" spans="1:4" s="56" customFormat="1" ht="25.5" x14ac:dyDescent="0.2">
      <c r="A34" s="131">
        <v>2.5</v>
      </c>
      <c r="B34" s="141" t="s">
        <v>142</v>
      </c>
      <c r="C34" s="131" t="s">
        <v>46</v>
      </c>
      <c r="D34" s="131">
        <v>4.5</v>
      </c>
    </row>
    <row r="35" spans="1:4" s="56" customFormat="1" ht="25.5" x14ac:dyDescent="0.2">
      <c r="A35" s="131">
        <v>2.6</v>
      </c>
      <c r="B35" s="174" t="s">
        <v>147</v>
      </c>
      <c r="C35" s="131" t="s">
        <v>47</v>
      </c>
      <c r="D35" s="131">
        <v>19.27</v>
      </c>
    </row>
    <row r="36" spans="1:4" s="56" customFormat="1" x14ac:dyDescent="0.2">
      <c r="A36" s="126">
        <v>3</v>
      </c>
      <c r="B36" s="147" t="s">
        <v>151</v>
      </c>
      <c r="C36" s="131"/>
      <c r="D36" s="131"/>
    </row>
    <row r="37" spans="1:4" s="56" customFormat="1" x14ac:dyDescent="0.2">
      <c r="A37" s="131">
        <v>3.1</v>
      </c>
      <c r="B37" s="133" t="s">
        <v>153</v>
      </c>
      <c r="C37" s="131"/>
      <c r="D37" s="131"/>
    </row>
    <row r="38" spans="1:4" s="56" customFormat="1" x14ac:dyDescent="0.2">
      <c r="A38" s="131">
        <v>1</v>
      </c>
      <c r="B38" s="141" t="s">
        <v>152</v>
      </c>
      <c r="C38" s="131" t="s">
        <v>51</v>
      </c>
      <c r="D38" s="131">
        <v>1</v>
      </c>
    </row>
    <row r="39" spans="1:4" s="56" customFormat="1" x14ac:dyDescent="0.2">
      <c r="A39" s="131">
        <v>2</v>
      </c>
      <c r="B39" s="141" t="s">
        <v>200</v>
      </c>
      <c r="C39" s="131" t="s">
        <v>51</v>
      </c>
      <c r="D39" s="131">
        <v>2</v>
      </c>
    </row>
    <row r="40" spans="1:4" s="56" customFormat="1" x14ac:dyDescent="0.2">
      <c r="A40" s="131">
        <v>3</v>
      </c>
      <c r="B40" s="141" t="s">
        <v>199</v>
      </c>
      <c r="C40" s="131" t="s">
        <v>51</v>
      </c>
      <c r="D40" s="131">
        <v>3</v>
      </c>
    </row>
    <row r="41" spans="1:4" s="56" customFormat="1" x14ac:dyDescent="0.2">
      <c r="A41" s="131">
        <v>3.2</v>
      </c>
      <c r="B41" s="133" t="s">
        <v>154</v>
      </c>
      <c r="C41" s="131"/>
      <c r="D41" s="131"/>
    </row>
    <row r="42" spans="1:4" s="56" customFormat="1" x14ac:dyDescent="0.2">
      <c r="A42" s="131">
        <v>1</v>
      </c>
      <c r="B42" s="141" t="s">
        <v>155</v>
      </c>
      <c r="C42" s="131" t="s">
        <v>47</v>
      </c>
      <c r="D42" s="175">
        <v>31</v>
      </c>
    </row>
    <row r="43" spans="1:4" s="56" customFormat="1" x14ac:dyDescent="0.2">
      <c r="A43" s="131">
        <v>2</v>
      </c>
      <c r="B43" s="141" t="s">
        <v>156</v>
      </c>
      <c r="C43" s="131" t="s">
        <v>47</v>
      </c>
      <c r="D43" s="131">
        <v>3.74</v>
      </c>
    </row>
    <row r="44" spans="1:4" s="56" customFormat="1" x14ac:dyDescent="0.2">
      <c r="A44" s="131">
        <v>3</v>
      </c>
      <c r="B44" s="141" t="s">
        <v>157</v>
      </c>
      <c r="C44" s="131" t="s">
        <v>51</v>
      </c>
      <c r="D44" s="131">
        <v>2</v>
      </c>
    </row>
    <row r="45" spans="1:4" s="56" customFormat="1" x14ac:dyDescent="0.2">
      <c r="A45" s="131">
        <v>4</v>
      </c>
      <c r="B45" s="141" t="s">
        <v>158</v>
      </c>
      <c r="C45" s="131" t="s">
        <v>51</v>
      </c>
      <c r="D45" s="131">
        <v>2</v>
      </c>
    </row>
    <row r="46" spans="1:4" s="56" customFormat="1" x14ac:dyDescent="0.2">
      <c r="A46" s="131">
        <v>5</v>
      </c>
      <c r="B46" s="141" t="s">
        <v>159</v>
      </c>
      <c r="C46" s="131" t="s">
        <v>47</v>
      </c>
      <c r="D46" s="131">
        <v>7.6</v>
      </c>
    </row>
    <row r="47" spans="1:4" s="56" customFormat="1" ht="25.5" x14ac:dyDescent="0.2">
      <c r="A47" s="131">
        <v>6</v>
      </c>
      <c r="B47" s="141" t="s">
        <v>168</v>
      </c>
      <c r="C47" s="131" t="s">
        <v>47</v>
      </c>
      <c r="D47" s="131">
        <v>19.7</v>
      </c>
    </row>
    <row r="48" spans="1:4" s="56" customFormat="1" x14ac:dyDescent="0.2">
      <c r="A48" s="131">
        <v>7</v>
      </c>
      <c r="B48" s="141" t="s">
        <v>169</v>
      </c>
      <c r="C48" s="131" t="s">
        <v>46</v>
      </c>
      <c r="D48" s="175">
        <v>4</v>
      </c>
    </row>
    <row r="49" spans="1:4" s="56" customFormat="1" x14ac:dyDescent="0.2">
      <c r="A49" s="131">
        <v>3.3</v>
      </c>
      <c r="B49" s="133" t="s">
        <v>160</v>
      </c>
      <c r="C49" s="131"/>
      <c r="D49" s="131"/>
    </row>
    <row r="50" spans="1:4" s="56" customFormat="1" x14ac:dyDescent="0.2">
      <c r="A50" s="131">
        <v>1</v>
      </c>
      <c r="B50" s="141" t="s">
        <v>155</v>
      </c>
      <c r="C50" s="131" t="s">
        <v>47</v>
      </c>
      <c r="D50" s="175">
        <v>54</v>
      </c>
    </row>
    <row r="51" spans="1:4" s="56" customFormat="1" x14ac:dyDescent="0.2">
      <c r="A51" s="131">
        <v>2</v>
      </c>
      <c r="B51" s="141" t="s">
        <v>156</v>
      </c>
      <c r="C51" s="131" t="s">
        <v>47</v>
      </c>
      <c r="D51" s="131">
        <v>14.4</v>
      </c>
    </row>
    <row r="52" spans="1:4" s="56" customFormat="1" x14ac:dyDescent="0.2">
      <c r="A52" s="131">
        <v>3</v>
      </c>
      <c r="B52" s="141" t="s">
        <v>157</v>
      </c>
      <c r="C52" s="131" t="s">
        <v>51</v>
      </c>
      <c r="D52" s="131">
        <v>3</v>
      </c>
    </row>
    <row r="53" spans="1:4" s="56" customFormat="1" x14ac:dyDescent="0.2">
      <c r="A53" s="131">
        <v>4</v>
      </c>
      <c r="B53" s="141" t="s">
        <v>161</v>
      </c>
      <c r="C53" s="131" t="s">
        <v>51</v>
      </c>
      <c r="D53" s="131">
        <v>1</v>
      </c>
    </row>
    <row r="54" spans="1:4" s="56" customFormat="1" x14ac:dyDescent="0.2">
      <c r="A54" s="131">
        <v>5</v>
      </c>
      <c r="B54" s="141" t="s">
        <v>162</v>
      </c>
      <c r="C54" s="131" t="s">
        <v>47</v>
      </c>
      <c r="D54" s="131">
        <v>14.8</v>
      </c>
    </row>
    <row r="55" spans="1:4" s="56" customFormat="1" x14ac:dyDescent="0.2">
      <c r="A55" s="131">
        <v>6</v>
      </c>
      <c r="B55" s="141" t="s">
        <v>163</v>
      </c>
      <c r="C55" s="131" t="s">
        <v>112</v>
      </c>
      <c r="D55" s="131">
        <v>1</v>
      </c>
    </row>
    <row r="56" spans="1:4" s="56" customFormat="1" x14ac:dyDescent="0.2">
      <c r="A56" s="131">
        <v>7</v>
      </c>
      <c r="B56" s="141" t="s">
        <v>164</v>
      </c>
      <c r="C56" s="131" t="s">
        <v>47</v>
      </c>
      <c r="D56" s="131">
        <v>8.9600000000000009</v>
      </c>
    </row>
    <row r="57" spans="1:4" s="56" customFormat="1" ht="25.5" x14ac:dyDescent="0.2">
      <c r="A57" s="131">
        <v>8</v>
      </c>
      <c r="B57" s="141" t="s">
        <v>170</v>
      </c>
      <c r="C57" s="131" t="s">
        <v>47</v>
      </c>
      <c r="D57" s="175">
        <v>83</v>
      </c>
    </row>
    <row r="58" spans="1:4" s="56" customFormat="1" x14ac:dyDescent="0.2">
      <c r="A58" s="131">
        <v>9</v>
      </c>
      <c r="B58" s="141" t="s">
        <v>169</v>
      </c>
      <c r="C58" s="131" t="s">
        <v>46</v>
      </c>
      <c r="D58" s="175">
        <v>7</v>
      </c>
    </row>
    <row r="59" spans="1:4" s="56" customFormat="1" x14ac:dyDescent="0.2">
      <c r="A59" s="131">
        <v>3.4</v>
      </c>
      <c r="B59" s="133" t="s">
        <v>165</v>
      </c>
      <c r="C59" s="131"/>
      <c r="D59" s="131"/>
    </row>
    <row r="60" spans="1:4" s="56" customFormat="1" x14ac:dyDescent="0.2">
      <c r="A60" s="131">
        <v>1</v>
      </c>
      <c r="B60" s="141" t="s">
        <v>155</v>
      </c>
      <c r="C60" s="131" t="s">
        <v>47</v>
      </c>
      <c r="D60" s="175">
        <v>75</v>
      </c>
    </row>
    <row r="61" spans="1:4" s="56" customFormat="1" x14ac:dyDescent="0.2">
      <c r="A61" s="131">
        <v>2</v>
      </c>
      <c r="B61" s="141" t="s">
        <v>156</v>
      </c>
      <c r="C61" s="131" t="s">
        <v>47</v>
      </c>
      <c r="D61" s="131">
        <v>70.5</v>
      </c>
    </row>
    <row r="62" spans="1:4" s="56" customFormat="1" x14ac:dyDescent="0.2">
      <c r="A62" s="131">
        <v>3</v>
      </c>
      <c r="B62" s="141" t="s">
        <v>157</v>
      </c>
      <c r="C62" s="131" t="s">
        <v>51</v>
      </c>
      <c r="D62" s="131">
        <v>16</v>
      </c>
    </row>
    <row r="63" spans="1:4" s="56" customFormat="1" x14ac:dyDescent="0.2">
      <c r="A63" s="131">
        <v>4</v>
      </c>
      <c r="B63" s="141" t="s">
        <v>166</v>
      </c>
      <c r="C63" s="131" t="s">
        <v>46</v>
      </c>
      <c r="D63" s="131">
        <v>5.6</v>
      </c>
    </row>
    <row r="64" spans="1:4" s="56" customFormat="1" ht="25.5" x14ac:dyDescent="0.2">
      <c r="A64" s="131">
        <v>5</v>
      </c>
      <c r="B64" s="141" t="s">
        <v>171</v>
      </c>
      <c r="C64" s="131" t="s">
        <v>47</v>
      </c>
      <c r="D64" s="175">
        <v>167</v>
      </c>
    </row>
    <row r="65" spans="1:4" s="56" customFormat="1" x14ac:dyDescent="0.2">
      <c r="A65" s="131">
        <v>6</v>
      </c>
      <c r="B65" s="141" t="s">
        <v>169</v>
      </c>
      <c r="C65" s="131" t="s">
        <v>46</v>
      </c>
      <c r="D65" s="175">
        <v>6.5</v>
      </c>
    </row>
    <row r="66" spans="1:4" s="56" customFormat="1" x14ac:dyDescent="0.2">
      <c r="A66" s="131">
        <v>7</v>
      </c>
      <c r="B66" s="141" t="s">
        <v>167</v>
      </c>
      <c r="C66" s="131" t="s">
        <v>48</v>
      </c>
      <c r="D66" s="131">
        <v>60</v>
      </c>
    </row>
    <row r="67" spans="1:4" s="56" customFormat="1" x14ac:dyDescent="0.2">
      <c r="A67" s="131"/>
      <c r="B67" s="141" t="s">
        <v>209</v>
      </c>
      <c r="C67" s="131" t="s">
        <v>47</v>
      </c>
      <c r="D67" s="131">
        <v>20.8</v>
      </c>
    </row>
    <row r="68" spans="1:4" s="56" customFormat="1" x14ac:dyDescent="0.2">
      <c r="A68" s="131"/>
      <c r="B68" s="133">
        <v>0</v>
      </c>
      <c r="C68" s="131"/>
      <c r="D68" s="131"/>
    </row>
    <row r="69" spans="1:4" s="3" customFormat="1" x14ac:dyDescent="0.2">
      <c r="A69" s="148" t="s">
        <v>29</v>
      </c>
      <c r="B69" s="176" t="s">
        <v>191</v>
      </c>
      <c r="C69" s="150"/>
      <c r="D69" s="151"/>
    </row>
    <row r="70" spans="1:4" s="3" customFormat="1" x14ac:dyDescent="0.2">
      <c r="A70" s="148">
        <v>2.1</v>
      </c>
      <c r="B70" s="158" t="s">
        <v>150</v>
      </c>
      <c r="C70" s="150"/>
      <c r="D70" s="151"/>
    </row>
    <row r="71" spans="1:4" s="3" customFormat="1" ht="25.5" x14ac:dyDescent="0.2">
      <c r="A71" s="153">
        <v>1</v>
      </c>
      <c r="B71" s="157" t="s">
        <v>143</v>
      </c>
      <c r="C71" s="150" t="s">
        <v>46</v>
      </c>
      <c r="D71" s="151">
        <v>1465</v>
      </c>
    </row>
    <row r="72" spans="1:4" s="3" customFormat="1" ht="25.5" x14ac:dyDescent="0.2">
      <c r="A72" s="153">
        <v>2</v>
      </c>
      <c r="B72" s="157" t="s">
        <v>144</v>
      </c>
      <c r="C72" s="150" t="s">
        <v>46</v>
      </c>
      <c r="D72" s="151">
        <v>1465</v>
      </c>
    </row>
    <row r="73" spans="1:4" s="3" customFormat="1" ht="25.5" x14ac:dyDescent="0.2">
      <c r="A73" s="153">
        <v>3</v>
      </c>
      <c r="B73" s="157" t="s">
        <v>145</v>
      </c>
      <c r="C73" s="150" t="s">
        <v>46</v>
      </c>
      <c r="D73" s="151">
        <v>88</v>
      </c>
    </row>
    <row r="74" spans="1:4" s="3" customFormat="1" ht="25.5" x14ac:dyDescent="0.2">
      <c r="A74" s="153">
        <v>4</v>
      </c>
      <c r="B74" s="157" t="s">
        <v>146</v>
      </c>
      <c r="C74" s="150" t="s">
        <v>46</v>
      </c>
      <c r="D74" s="151">
        <v>11</v>
      </c>
    </row>
    <row r="75" spans="1:4" s="3" customFormat="1" ht="25.5" x14ac:dyDescent="0.2">
      <c r="A75" s="153">
        <v>5</v>
      </c>
      <c r="B75" s="157" t="s">
        <v>149</v>
      </c>
      <c r="C75" s="150" t="s">
        <v>47</v>
      </c>
      <c r="D75" s="151">
        <v>787.5</v>
      </c>
    </row>
    <row r="76" spans="1:4" s="3" customFormat="1" ht="25.5" x14ac:dyDescent="0.2">
      <c r="A76" s="153">
        <v>6</v>
      </c>
      <c r="B76" s="141" t="s">
        <v>148</v>
      </c>
      <c r="C76" s="150" t="s">
        <v>46</v>
      </c>
      <c r="D76" s="151">
        <v>2786</v>
      </c>
    </row>
    <row r="77" spans="1:4" s="3" customFormat="1" x14ac:dyDescent="0.2">
      <c r="A77" s="153"/>
      <c r="B77" s="157">
        <v>0</v>
      </c>
      <c r="C77" s="150"/>
      <c r="D77" s="151"/>
    </row>
    <row r="78" spans="1:4" s="3" customFormat="1" x14ac:dyDescent="0.2">
      <c r="A78" s="148">
        <v>2.2000000000000002</v>
      </c>
      <c r="B78" s="158" t="s">
        <v>172</v>
      </c>
      <c r="C78" s="150"/>
      <c r="D78" s="151"/>
    </row>
    <row r="79" spans="1:4" s="3" customFormat="1" x14ac:dyDescent="0.2">
      <c r="A79" s="148">
        <v>1</v>
      </c>
      <c r="B79" s="158" t="s">
        <v>173</v>
      </c>
      <c r="C79" s="150"/>
      <c r="D79" s="151"/>
    </row>
    <row r="80" spans="1:4" s="3" customFormat="1" x14ac:dyDescent="0.2">
      <c r="A80" s="153">
        <v>1.1000000000000001</v>
      </c>
      <c r="B80" s="157" t="s">
        <v>65</v>
      </c>
      <c r="C80" s="150" t="s">
        <v>46</v>
      </c>
      <c r="D80" s="151">
        <v>166</v>
      </c>
    </row>
    <row r="81" spans="1:4" s="3" customFormat="1" x14ac:dyDescent="0.2">
      <c r="A81" s="153"/>
      <c r="B81" s="177" t="s">
        <v>64</v>
      </c>
      <c r="C81" s="155" t="s">
        <v>47</v>
      </c>
      <c r="D81" s="151">
        <v>99.6</v>
      </c>
    </row>
    <row r="82" spans="1:4" s="3" customFormat="1" x14ac:dyDescent="0.2">
      <c r="A82" s="153"/>
      <c r="B82" s="177" t="s">
        <v>62</v>
      </c>
      <c r="C82" s="155" t="s">
        <v>47</v>
      </c>
      <c r="D82" s="151">
        <v>34.5</v>
      </c>
    </row>
    <row r="83" spans="1:4" s="3" customFormat="1" x14ac:dyDescent="0.2">
      <c r="A83" s="153"/>
      <c r="B83" s="177" t="s">
        <v>63</v>
      </c>
      <c r="C83" s="155" t="s">
        <v>47</v>
      </c>
      <c r="D83" s="151">
        <v>19.399999999999999</v>
      </c>
    </row>
    <row r="84" spans="1:4" s="3" customFormat="1" x14ac:dyDescent="0.2">
      <c r="A84" s="153"/>
      <c r="B84" s="177" t="s">
        <v>61</v>
      </c>
      <c r="C84" s="150" t="s">
        <v>46</v>
      </c>
      <c r="D84" s="151">
        <v>166</v>
      </c>
    </row>
    <row r="85" spans="1:4" s="3" customFormat="1" x14ac:dyDescent="0.2">
      <c r="A85" s="153"/>
      <c r="B85" s="177" t="s">
        <v>60</v>
      </c>
      <c r="C85" s="150" t="s">
        <v>46</v>
      </c>
      <c r="D85" s="151">
        <v>166</v>
      </c>
    </row>
    <row r="86" spans="1:4" s="3" customFormat="1" x14ac:dyDescent="0.2">
      <c r="A86" s="165">
        <v>1.2</v>
      </c>
      <c r="B86" s="157" t="s">
        <v>195</v>
      </c>
      <c r="C86" s="150" t="s">
        <v>48</v>
      </c>
      <c r="D86" s="151">
        <v>37</v>
      </c>
    </row>
    <row r="87" spans="1:4" s="3" customFormat="1" x14ac:dyDescent="0.2">
      <c r="A87" s="153"/>
      <c r="B87" s="178" t="s">
        <v>174</v>
      </c>
      <c r="C87" s="131" t="s">
        <v>48</v>
      </c>
      <c r="D87" s="151">
        <v>37</v>
      </c>
    </row>
    <row r="88" spans="1:4" s="3" customFormat="1" x14ac:dyDescent="0.2">
      <c r="A88" s="153">
        <v>1.3</v>
      </c>
      <c r="B88" s="157" t="s">
        <v>190</v>
      </c>
      <c r="C88" s="150" t="s">
        <v>48</v>
      </c>
      <c r="D88" s="151">
        <v>50</v>
      </c>
    </row>
    <row r="89" spans="1:4" s="3" customFormat="1" x14ac:dyDescent="0.2">
      <c r="A89" s="153"/>
      <c r="B89" s="157">
        <v>0</v>
      </c>
      <c r="C89" s="150"/>
      <c r="D89" s="151"/>
    </row>
    <row r="90" spans="1:4" s="3" customFormat="1" x14ac:dyDescent="0.2">
      <c r="A90" s="148">
        <v>2</v>
      </c>
      <c r="B90" s="158" t="s">
        <v>175</v>
      </c>
      <c r="C90" s="150"/>
      <c r="D90" s="151"/>
    </row>
    <row r="91" spans="1:4" s="3" customFormat="1" x14ac:dyDescent="0.2">
      <c r="A91" s="153">
        <v>2.1</v>
      </c>
      <c r="B91" s="157" t="s">
        <v>176</v>
      </c>
      <c r="C91" s="150" t="s">
        <v>46</v>
      </c>
      <c r="D91" s="151">
        <v>191</v>
      </c>
    </row>
    <row r="92" spans="1:4" s="3" customFormat="1" x14ac:dyDescent="0.2">
      <c r="A92" s="153"/>
      <c r="B92" s="179" t="s">
        <v>59</v>
      </c>
      <c r="C92" s="155" t="s">
        <v>47</v>
      </c>
      <c r="D92" s="151">
        <v>74.5</v>
      </c>
    </row>
    <row r="93" spans="1:4" s="3" customFormat="1" x14ac:dyDescent="0.2">
      <c r="A93" s="153"/>
      <c r="B93" s="177" t="s">
        <v>58</v>
      </c>
      <c r="C93" s="155" t="s">
        <v>47</v>
      </c>
      <c r="D93" s="151">
        <v>37.200000000000003</v>
      </c>
    </row>
    <row r="94" spans="1:4" s="3" customFormat="1" x14ac:dyDescent="0.2">
      <c r="A94" s="153"/>
      <c r="B94" s="177" t="s">
        <v>57</v>
      </c>
      <c r="C94" s="155" t="s">
        <v>47</v>
      </c>
      <c r="D94" s="151">
        <v>12.4</v>
      </c>
    </row>
    <row r="95" spans="1:4" s="3" customFormat="1" x14ac:dyDescent="0.2">
      <c r="A95" s="153"/>
      <c r="B95" s="179" t="s">
        <v>56</v>
      </c>
      <c r="C95" s="150" t="s">
        <v>46</v>
      </c>
      <c r="D95" s="151">
        <v>200.6</v>
      </c>
    </row>
    <row r="96" spans="1:4" s="3" customFormat="1" x14ac:dyDescent="0.2">
      <c r="A96" s="153"/>
      <c r="B96" s="179" t="s">
        <v>189</v>
      </c>
      <c r="C96" s="150" t="s">
        <v>46</v>
      </c>
      <c r="D96" s="151">
        <v>3</v>
      </c>
    </row>
    <row r="97" spans="1:4" s="3" customFormat="1" ht="25.5" x14ac:dyDescent="0.2">
      <c r="A97" s="153">
        <v>2.2000000000000002</v>
      </c>
      <c r="B97" s="157" t="s">
        <v>177</v>
      </c>
      <c r="C97" s="150" t="s">
        <v>46</v>
      </c>
      <c r="D97" s="151">
        <v>550</v>
      </c>
    </row>
    <row r="98" spans="1:4" s="3" customFormat="1" x14ac:dyDescent="0.2">
      <c r="A98" s="153"/>
      <c r="B98" s="179" t="s">
        <v>59</v>
      </c>
      <c r="C98" s="155" t="s">
        <v>47</v>
      </c>
      <c r="D98" s="151">
        <v>214.5</v>
      </c>
    </row>
    <row r="99" spans="1:4" s="3" customFormat="1" x14ac:dyDescent="0.2">
      <c r="A99" s="153"/>
      <c r="B99" s="177" t="s">
        <v>192</v>
      </c>
      <c r="C99" s="155" t="s">
        <v>47</v>
      </c>
      <c r="D99" s="151">
        <v>143</v>
      </c>
    </row>
    <row r="100" spans="1:4" s="3" customFormat="1" x14ac:dyDescent="0.2">
      <c r="A100" s="153"/>
      <c r="B100" s="177" t="s">
        <v>57</v>
      </c>
      <c r="C100" s="155" t="s">
        <v>47</v>
      </c>
      <c r="D100" s="151">
        <v>35.799999999999997</v>
      </c>
    </row>
    <row r="101" spans="1:4" s="3" customFormat="1" x14ac:dyDescent="0.2">
      <c r="A101" s="153"/>
      <c r="B101" s="179" t="s">
        <v>193</v>
      </c>
      <c r="C101" s="150" t="s">
        <v>46</v>
      </c>
      <c r="D101" s="151">
        <v>577.5</v>
      </c>
    </row>
    <row r="102" spans="1:4" s="3" customFormat="1" x14ac:dyDescent="0.2">
      <c r="A102" s="153"/>
      <c r="B102" s="179" t="s">
        <v>194</v>
      </c>
      <c r="C102" s="150" t="s">
        <v>47</v>
      </c>
      <c r="D102" s="151">
        <v>12.5</v>
      </c>
    </row>
    <row r="103" spans="1:4" s="3" customFormat="1" x14ac:dyDescent="0.2">
      <c r="A103" s="153">
        <v>2.2999999999999998</v>
      </c>
      <c r="B103" s="157" t="s">
        <v>196</v>
      </c>
      <c r="C103" s="150" t="s">
        <v>46</v>
      </c>
      <c r="D103" s="151">
        <v>500</v>
      </c>
    </row>
    <row r="104" spans="1:4" s="3" customFormat="1" x14ac:dyDescent="0.2">
      <c r="A104" s="153"/>
      <c r="B104" s="179" t="s">
        <v>59</v>
      </c>
      <c r="C104" s="155" t="s">
        <v>47</v>
      </c>
      <c r="D104" s="151">
        <v>195</v>
      </c>
    </row>
    <row r="105" spans="1:4" s="3" customFormat="1" x14ac:dyDescent="0.2">
      <c r="A105" s="153"/>
      <c r="B105" s="177" t="s">
        <v>192</v>
      </c>
      <c r="C105" s="155" t="s">
        <v>47</v>
      </c>
      <c r="D105" s="151">
        <v>130</v>
      </c>
    </row>
    <row r="106" spans="1:4" s="3" customFormat="1" x14ac:dyDescent="0.2">
      <c r="A106" s="153"/>
      <c r="B106" s="177" t="s">
        <v>57</v>
      </c>
      <c r="C106" s="155" t="s">
        <v>47</v>
      </c>
      <c r="D106" s="151">
        <v>32.5</v>
      </c>
    </row>
    <row r="107" spans="1:4" s="3" customFormat="1" x14ac:dyDescent="0.2">
      <c r="A107" s="164"/>
      <c r="B107" s="179" t="s">
        <v>178</v>
      </c>
      <c r="C107" s="150" t="s">
        <v>46</v>
      </c>
      <c r="D107" s="151">
        <v>475</v>
      </c>
    </row>
    <row r="108" spans="1:4" s="3" customFormat="1" x14ac:dyDescent="0.2">
      <c r="A108" s="164"/>
      <c r="B108" s="179" t="s">
        <v>182</v>
      </c>
      <c r="C108" s="150" t="s">
        <v>46</v>
      </c>
      <c r="D108" s="151">
        <v>25</v>
      </c>
    </row>
    <row r="109" spans="1:4" s="3" customFormat="1" x14ac:dyDescent="0.2">
      <c r="A109" s="165">
        <v>2.4</v>
      </c>
      <c r="B109" s="157" t="s">
        <v>66</v>
      </c>
      <c r="C109" s="150" t="s">
        <v>48</v>
      </c>
      <c r="D109" s="151">
        <v>487</v>
      </c>
    </row>
    <row r="110" spans="1:4" s="3" customFormat="1" x14ac:dyDescent="0.2">
      <c r="A110" s="164"/>
      <c r="B110" s="179" t="s">
        <v>179</v>
      </c>
      <c r="C110" s="150" t="s">
        <v>48</v>
      </c>
      <c r="D110" s="151">
        <v>109</v>
      </c>
    </row>
    <row r="111" spans="1:4" s="3" customFormat="1" x14ac:dyDescent="0.2">
      <c r="A111" s="164"/>
      <c r="B111" s="179" t="s">
        <v>180</v>
      </c>
      <c r="C111" s="150" t="s">
        <v>48</v>
      </c>
      <c r="D111" s="151">
        <v>195</v>
      </c>
    </row>
    <row r="112" spans="1:4" s="3" customFormat="1" x14ac:dyDescent="0.2">
      <c r="A112" s="164"/>
      <c r="B112" s="179" t="s">
        <v>181</v>
      </c>
      <c r="C112" s="150" t="s">
        <v>48</v>
      </c>
      <c r="D112" s="151">
        <v>183</v>
      </c>
    </row>
    <row r="113" spans="1:4" s="3" customFormat="1" x14ac:dyDescent="0.2">
      <c r="A113" s="164"/>
      <c r="B113" s="157">
        <v>0</v>
      </c>
      <c r="C113" s="150"/>
      <c r="D113" s="151"/>
    </row>
    <row r="114" spans="1:4" s="3" customFormat="1" x14ac:dyDescent="0.2">
      <c r="A114" s="148">
        <v>3</v>
      </c>
      <c r="B114" s="184" t="s">
        <v>183</v>
      </c>
      <c r="C114" s="155"/>
      <c r="D114" s="156"/>
    </row>
    <row r="115" spans="1:4" s="3" customFormat="1" x14ac:dyDescent="0.2">
      <c r="A115" s="153">
        <v>3.1</v>
      </c>
      <c r="B115" s="185" t="s">
        <v>67</v>
      </c>
      <c r="C115" s="131" t="s">
        <v>46</v>
      </c>
      <c r="D115" s="151">
        <v>1824</v>
      </c>
    </row>
    <row r="116" spans="1:4" s="3" customFormat="1" x14ac:dyDescent="0.2">
      <c r="A116" s="153"/>
      <c r="B116" s="179" t="s">
        <v>49</v>
      </c>
      <c r="C116" s="150" t="s">
        <v>50</v>
      </c>
      <c r="D116" s="151">
        <v>54.7</v>
      </c>
    </row>
    <row r="117" spans="1:4" s="163" customFormat="1" x14ac:dyDescent="0.2">
      <c r="A117" s="153"/>
      <c r="B117" s="186" t="s">
        <v>186</v>
      </c>
      <c r="C117" s="131" t="s">
        <v>47</v>
      </c>
      <c r="D117" s="175">
        <v>335.6</v>
      </c>
    </row>
    <row r="118" spans="1:4" s="3" customFormat="1" x14ac:dyDescent="0.2">
      <c r="A118" s="153">
        <v>3.2</v>
      </c>
      <c r="B118" s="185" t="s">
        <v>184</v>
      </c>
      <c r="C118" s="131" t="s">
        <v>46</v>
      </c>
      <c r="D118" s="151">
        <v>88</v>
      </c>
    </row>
    <row r="119" spans="1:4" s="3" customFormat="1" x14ac:dyDescent="0.2">
      <c r="A119" s="153"/>
      <c r="B119" s="179" t="s">
        <v>185</v>
      </c>
      <c r="C119" s="150" t="s">
        <v>46</v>
      </c>
      <c r="D119" s="151">
        <v>88</v>
      </c>
    </row>
    <row r="120" spans="1:4" s="3" customFormat="1" x14ac:dyDescent="0.2">
      <c r="A120" s="153"/>
      <c r="B120" s="178" t="s">
        <v>187</v>
      </c>
      <c r="C120" s="155" t="s">
        <v>48</v>
      </c>
      <c r="D120" s="187">
        <v>67</v>
      </c>
    </row>
    <row r="121" spans="1:4" s="3" customFormat="1" x14ac:dyDescent="0.2">
      <c r="A121" s="153">
        <v>3.3</v>
      </c>
      <c r="B121" s="157" t="s">
        <v>278</v>
      </c>
      <c r="C121" s="150"/>
      <c r="D121" s="151"/>
    </row>
    <row r="122" spans="1:4" s="3" customFormat="1" x14ac:dyDescent="0.2">
      <c r="A122" s="153">
        <v>1</v>
      </c>
      <c r="B122" s="157" t="s">
        <v>129</v>
      </c>
      <c r="C122" s="150" t="s">
        <v>51</v>
      </c>
      <c r="D122" s="180">
        <v>24</v>
      </c>
    </row>
    <row r="123" spans="1:4" s="3" customFormat="1" x14ac:dyDescent="0.2">
      <c r="A123" s="153">
        <v>2</v>
      </c>
      <c r="B123" s="157" t="s">
        <v>54</v>
      </c>
      <c r="C123" s="150" t="s">
        <v>51</v>
      </c>
      <c r="D123" s="180">
        <v>13</v>
      </c>
    </row>
    <row r="124" spans="1:4" s="3" customFormat="1" x14ac:dyDescent="0.2">
      <c r="A124" s="153">
        <v>3</v>
      </c>
      <c r="B124" s="157" t="s">
        <v>130</v>
      </c>
      <c r="C124" s="150" t="s">
        <v>51</v>
      </c>
      <c r="D124" s="180">
        <v>5</v>
      </c>
    </row>
    <row r="125" spans="1:4" s="3" customFormat="1" x14ac:dyDescent="0.2">
      <c r="A125" s="153">
        <v>4</v>
      </c>
      <c r="B125" s="157" t="s">
        <v>53</v>
      </c>
      <c r="C125" s="150" t="s">
        <v>51</v>
      </c>
      <c r="D125" s="180">
        <v>11</v>
      </c>
    </row>
    <row r="126" spans="1:4" s="3" customFormat="1" x14ac:dyDescent="0.2">
      <c r="A126" s="153">
        <v>5</v>
      </c>
      <c r="B126" s="157" t="s">
        <v>55</v>
      </c>
      <c r="C126" s="150" t="s">
        <v>51</v>
      </c>
      <c r="D126" s="180">
        <v>24</v>
      </c>
    </row>
    <row r="127" spans="1:4" s="3" customFormat="1" x14ac:dyDescent="0.2">
      <c r="A127" s="164"/>
      <c r="B127" s="157">
        <v>0</v>
      </c>
      <c r="C127" s="150"/>
      <c r="D127" s="151"/>
    </row>
    <row r="128" spans="1:4" s="3" customFormat="1" x14ac:dyDescent="0.2">
      <c r="A128" s="166">
        <v>4</v>
      </c>
      <c r="B128" s="158" t="s">
        <v>68</v>
      </c>
      <c r="C128" s="150"/>
      <c r="D128" s="151"/>
    </row>
    <row r="129" spans="1:4" s="3" customFormat="1" x14ac:dyDescent="0.2">
      <c r="A129" s="153">
        <v>4.2</v>
      </c>
      <c r="B129" s="157" t="s">
        <v>188</v>
      </c>
      <c r="C129" s="150" t="s">
        <v>51</v>
      </c>
      <c r="D129" s="180">
        <v>30</v>
      </c>
    </row>
    <row r="130" spans="1:4" s="3" customFormat="1" x14ac:dyDescent="0.2">
      <c r="A130" s="153"/>
      <c r="B130" s="157">
        <v>0</v>
      </c>
      <c r="C130" s="150"/>
      <c r="D130" s="151"/>
    </row>
    <row r="131" spans="1:4" s="3" customFormat="1" x14ac:dyDescent="0.2">
      <c r="A131" s="148" t="s">
        <v>117</v>
      </c>
      <c r="B131" s="181" t="s">
        <v>281</v>
      </c>
      <c r="C131" s="150"/>
      <c r="D131" s="151"/>
    </row>
    <row r="132" spans="1:4" s="3" customFormat="1" x14ac:dyDescent="0.2">
      <c r="A132" s="148">
        <v>3.1</v>
      </c>
      <c r="B132" s="158" t="s">
        <v>279</v>
      </c>
      <c r="C132" s="150"/>
      <c r="D132" s="151"/>
    </row>
    <row r="133" spans="1:4" s="3" customFormat="1" x14ac:dyDescent="0.2">
      <c r="A133" s="153">
        <v>1</v>
      </c>
      <c r="B133" s="157" t="s">
        <v>128</v>
      </c>
      <c r="C133" s="150" t="s">
        <v>48</v>
      </c>
      <c r="D133" s="151">
        <v>64.5</v>
      </c>
    </row>
    <row r="134" spans="1:4" s="3" customFormat="1" x14ac:dyDescent="0.2">
      <c r="A134" s="153"/>
      <c r="B134" s="179" t="s">
        <v>122</v>
      </c>
      <c r="C134" s="150" t="s">
        <v>51</v>
      </c>
      <c r="D134" s="180">
        <v>1</v>
      </c>
    </row>
    <row r="135" spans="1:4" s="3" customFormat="1" x14ac:dyDescent="0.2">
      <c r="A135" s="153"/>
      <c r="B135" s="179" t="s">
        <v>123</v>
      </c>
      <c r="C135" s="150" t="s">
        <v>51</v>
      </c>
      <c r="D135" s="180">
        <v>1</v>
      </c>
    </row>
    <row r="136" spans="1:4" s="3" customFormat="1" x14ac:dyDescent="0.2">
      <c r="A136" s="153"/>
      <c r="B136" s="179" t="s">
        <v>124</v>
      </c>
      <c r="C136" s="150" t="s">
        <v>51</v>
      </c>
      <c r="D136" s="180">
        <v>22</v>
      </c>
    </row>
    <row r="137" spans="1:4" s="3" customFormat="1" x14ac:dyDescent="0.2">
      <c r="A137" s="153"/>
      <c r="B137" s="179" t="s">
        <v>125</v>
      </c>
      <c r="C137" s="150" t="s">
        <v>51</v>
      </c>
      <c r="D137" s="180">
        <v>2</v>
      </c>
    </row>
    <row r="138" spans="1:4" s="3" customFormat="1" x14ac:dyDescent="0.2">
      <c r="A138" s="153"/>
      <c r="B138" s="179" t="s">
        <v>126</v>
      </c>
      <c r="C138" s="150" t="s">
        <v>51</v>
      </c>
      <c r="D138" s="180">
        <v>2</v>
      </c>
    </row>
    <row r="139" spans="1:4" s="3" customFormat="1" x14ac:dyDescent="0.2">
      <c r="A139" s="153"/>
      <c r="B139" s="179" t="s">
        <v>127</v>
      </c>
      <c r="C139" s="150" t="s">
        <v>51</v>
      </c>
      <c r="D139" s="180">
        <v>27</v>
      </c>
    </row>
    <row r="140" spans="1:4" s="3" customFormat="1" x14ac:dyDescent="0.2">
      <c r="A140" s="153"/>
      <c r="B140" s="157">
        <v>0</v>
      </c>
      <c r="C140" s="150"/>
      <c r="D140" s="151"/>
    </row>
    <row r="141" spans="1:4" s="3" customFormat="1" x14ac:dyDescent="0.2">
      <c r="A141" s="148">
        <v>3.2</v>
      </c>
      <c r="B141" s="158" t="s">
        <v>280</v>
      </c>
      <c r="C141" s="150"/>
      <c r="D141" s="151"/>
    </row>
    <row r="142" spans="1:4" s="3" customFormat="1" x14ac:dyDescent="0.2">
      <c r="A142" s="153">
        <v>1</v>
      </c>
      <c r="B142" s="157" t="s">
        <v>273</v>
      </c>
      <c r="C142" s="150" t="s">
        <v>51</v>
      </c>
      <c r="D142" s="180">
        <v>13</v>
      </c>
    </row>
    <row r="143" spans="1:4" s="3" customFormat="1" x14ac:dyDescent="0.2">
      <c r="A143" s="153">
        <v>2</v>
      </c>
      <c r="B143" s="157" t="s">
        <v>274</v>
      </c>
      <c r="C143" s="150" t="s">
        <v>51</v>
      </c>
      <c r="D143" s="180">
        <v>5</v>
      </c>
    </row>
    <row r="144" spans="1:4" s="3" customFormat="1" ht="25.5" x14ac:dyDescent="0.2">
      <c r="A144" s="153">
        <v>3</v>
      </c>
      <c r="B144" s="157" t="s">
        <v>275</v>
      </c>
      <c r="C144" s="150" t="s">
        <v>51</v>
      </c>
      <c r="D144" s="180">
        <v>0</v>
      </c>
    </row>
    <row r="145" spans="1:4" s="3" customFormat="1" ht="25.5" x14ac:dyDescent="0.2">
      <c r="A145" s="153">
        <v>4</v>
      </c>
      <c r="B145" s="157" t="s">
        <v>276</v>
      </c>
      <c r="C145" s="173" t="s">
        <v>51</v>
      </c>
      <c r="D145" s="180">
        <v>0</v>
      </c>
    </row>
    <row r="146" spans="1:4" s="3" customFormat="1" x14ac:dyDescent="0.2">
      <c r="A146" s="153">
        <v>5</v>
      </c>
      <c r="B146" s="157" t="s">
        <v>131</v>
      </c>
      <c r="C146" s="150" t="s">
        <v>51</v>
      </c>
      <c r="D146" s="180">
        <v>1</v>
      </c>
    </row>
    <row r="147" spans="1:4" s="3" customFormat="1" ht="25.5" x14ac:dyDescent="0.2">
      <c r="A147" s="153">
        <v>6</v>
      </c>
      <c r="B147" s="157" t="s">
        <v>277</v>
      </c>
      <c r="C147" s="150" t="s">
        <v>51</v>
      </c>
      <c r="D147" s="180">
        <v>0</v>
      </c>
    </row>
    <row r="148" spans="1:4" s="3" customFormat="1" x14ac:dyDescent="0.2">
      <c r="A148" s="153">
        <v>7</v>
      </c>
      <c r="B148" s="157" t="s">
        <v>132</v>
      </c>
      <c r="C148" s="150" t="s">
        <v>112</v>
      </c>
      <c r="D148" s="180">
        <v>1</v>
      </c>
    </row>
    <row r="149" spans="1:4" s="3" customFormat="1" x14ac:dyDescent="0.2">
      <c r="A149" s="153">
        <v>8</v>
      </c>
      <c r="B149" s="157" t="s">
        <v>133</v>
      </c>
      <c r="C149" s="150" t="s">
        <v>112</v>
      </c>
      <c r="D149" s="180">
        <v>1</v>
      </c>
    </row>
    <row r="150" spans="1:4" s="3" customFormat="1" x14ac:dyDescent="0.2">
      <c r="A150" s="153"/>
      <c r="B150" s="157">
        <v>0</v>
      </c>
      <c r="C150" s="150"/>
      <c r="D150" s="151"/>
    </row>
    <row r="151" spans="1:4" s="250" customFormat="1" x14ac:dyDescent="0.2">
      <c r="A151" s="220" t="s">
        <v>119</v>
      </c>
      <c r="B151" s="221" t="s">
        <v>110</v>
      </c>
      <c r="C151" s="220"/>
      <c r="D151" s="220"/>
    </row>
    <row r="152" spans="1:4" s="191" customFormat="1" x14ac:dyDescent="0.2">
      <c r="A152" s="211">
        <v>4.0999999999999996</v>
      </c>
      <c r="B152" s="223" t="s">
        <v>221</v>
      </c>
      <c r="C152" s="211"/>
      <c r="D152" s="211"/>
    </row>
    <row r="153" spans="1:4" s="191" customFormat="1" ht="25.5" x14ac:dyDescent="0.2">
      <c r="A153" s="211">
        <v>1</v>
      </c>
      <c r="B153" s="213" t="s">
        <v>222</v>
      </c>
      <c r="C153" s="223" t="s">
        <v>51</v>
      </c>
      <c r="D153" s="223">
        <v>18</v>
      </c>
    </row>
    <row r="154" spans="1:4" s="191" customFormat="1" ht="25.5" x14ac:dyDescent="0.2">
      <c r="A154" s="211">
        <v>2</v>
      </c>
      <c r="B154" s="213" t="s">
        <v>223</v>
      </c>
      <c r="C154" s="223" t="s">
        <v>48</v>
      </c>
      <c r="D154" s="223">
        <v>224</v>
      </c>
    </row>
    <row r="155" spans="1:4" s="191" customFormat="1" ht="25.5" x14ac:dyDescent="0.2">
      <c r="A155" s="211">
        <v>3</v>
      </c>
      <c r="B155" s="213" t="s">
        <v>283</v>
      </c>
      <c r="C155" s="223" t="s">
        <v>48</v>
      </c>
      <c r="D155" s="223">
        <v>6</v>
      </c>
    </row>
    <row r="156" spans="1:4" s="191" customFormat="1" ht="25.5" x14ac:dyDescent="0.2">
      <c r="A156" s="211">
        <v>4</v>
      </c>
      <c r="B156" s="213" t="s">
        <v>284</v>
      </c>
      <c r="C156" s="223" t="s">
        <v>48</v>
      </c>
      <c r="D156" s="223">
        <v>8</v>
      </c>
    </row>
    <row r="157" spans="1:4" s="191" customFormat="1" ht="25.5" x14ac:dyDescent="0.2">
      <c r="A157" s="211">
        <v>5</v>
      </c>
      <c r="B157" s="213" t="s">
        <v>224</v>
      </c>
      <c r="C157" s="211" t="s">
        <v>48</v>
      </c>
      <c r="D157" s="223">
        <v>98</v>
      </c>
    </row>
    <row r="158" spans="1:4" s="191" customFormat="1" x14ac:dyDescent="0.2">
      <c r="A158" s="211">
        <v>6</v>
      </c>
      <c r="B158" s="213" t="s">
        <v>225</v>
      </c>
      <c r="C158" s="211" t="s">
        <v>48</v>
      </c>
      <c r="D158" s="223">
        <v>206</v>
      </c>
    </row>
    <row r="159" spans="1:4" s="191" customFormat="1" x14ac:dyDescent="0.2">
      <c r="A159" s="211">
        <v>7</v>
      </c>
      <c r="B159" s="213" t="s">
        <v>226</v>
      </c>
      <c r="C159" s="211" t="s">
        <v>48</v>
      </c>
      <c r="D159" s="231">
        <v>182</v>
      </c>
    </row>
    <row r="160" spans="1:4" s="191" customFormat="1" x14ac:dyDescent="0.2">
      <c r="A160" s="211">
        <v>8</v>
      </c>
      <c r="B160" s="213" t="s">
        <v>227</v>
      </c>
      <c r="C160" s="211" t="s">
        <v>48</v>
      </c>
      <c r="D160" s="231">
        <v>206</v>
      </c>
    </row>
    <row r="161" spans="1:4" s="191" customFormat="1" x14ac:dyDescent="0.2">
      <c r="A161" s="211">
        <v>9</v>
      </c>
      <c r="B161" s="213" t="s">
        <v>228</v>
      </c>
      <c r="C161" s="211" t="s">
        <v>51</v>
      </c>
      <c r="D161" s="223">
        <v>20</v>
      </c>
    </row>
    <row r="162" spans="1:4" s="191" customFormat="1" ht="25.5" x14ac:dyDescent="0.2">
      <c r="A162" s="211">
        <v>10</v>
      </c>
      <c r="B162" s="213" t="s">
        <v>229</v>
      </c>
      <c r="C162" s="211" t="s">
        <v>112</v>
      </c>
      <c r="D162" s="223">
        <v>1</v>
      </c>
    </row>
    <row r="163" spans="1:4" s="191" customFormat="1" x14ac:dyDescent="0.2">
      <c r="A163" s="211">
        <v>11</v>
      </c>
      <c r="B163" s="213" t="s">
        <v>230</v>
      </c>
      <c r="C163" s="211" t="s">
        <v>112</v>
      </c>
      <c r="D163" s="223">
        <v>1</v>
      </c>
    </row>
    <row r="164" spans="1:4" s="191" customFormat="1" x14ac:dyDescent="0.2">
      <c r="A164" s="211">
        <v>12</v>
      </c>
      <c r="B164" s="213" t="s">
        <v>231</v>
      </c>
      <c r="C164" s="211" t="s">
        <v>112</v>
      </c>
      <c r="D164" s="223">
        <v>1</v>
      </c>
    </row>
    <row r="165" spans="1:4" s="191" customFormat="1" x14ac:dyDescent="0.2">
      <c r="A165" s="211">
        <v>13</v>
      </c>
      <c r="B165" s="213" t="s">
        <v>232</v>
      </c>
      <c r="C165" s="211" t="s">
        <v>51</v>
      </c>
      <c r="D165" s="211">
        <v>1</v>
      </c>
    </row>
    <row r="166" spans="1:4" s="191" customFormat="1" x14ac:dyDescent="0.2">
      <c r="A166" s="211">
        <v>14</v>
      </c>
      <c r="B166" s="213" t="s">
        <v>233</v>
      </c>
      <c r="C166" s="211" t="s">
        <v>51</v>
      </c>
      <c r="D166" s="211">
        <v>3</v>
      </c>
    </row>
    <row r="167" spans="1:4" s="191" customFormat="1" x14ac:dyDescent="0.2">
      <c r="A167" s="211">
        <v>15</v>
      </c>
      <c r="B167" s="213" t="s">
        <v>234</v>
      </c>
      <c r="C167" s="211" t="s">
        <v>51</v>
      </c>
      <c r="D167" s="211">
        <v>3</v>
      </c>
    </row>
    <row r="168" spans="1:4" s="191" customFormat="1" x14ac:dyDescent="0.2">
      <c r="A168" s="211">
        <v>16</v>
      </c>
      <c r="B168" s="213" t="s">
        <v>235</v>
      </c>
      <c r="C168" s="211" t="s">
        <v>51</v>
      </c>
      <c r="D168" s="223">
        <v>3</v>
      </c>
    </row>
    <row r="169" spans="1:4" s="191" customFormat="1" x14ac:dyDescent="0.2">
      <c r="A169" s="211">
        <v>17</v>
      </c>
      <c r="B169" s="213" t="s">
        <v>236</v>
      </c>
      <c r="C169" s="211" t="s">
        <v>51</v>
      </c>
      <c r="D169" s="223">
        <v>3</v>
      </c>
    </row>
    <row r="170" spans="1:4" s="191" customFormat="1" x14ac:dyDescent="0.2">
      <c r="A170" s="211">
        <v>18</v>
      </c>
      <c r="B170" s="213" t="s">
        <v>237</v>
      </c>
      <c r="C170" s="211" t="s">
        <v>51</v>
      </c>
      <c r="D170" s="223">
        <v>6</v>
      </c>
    </row>
    <row r="171" spans="1:4" s="191" customFormat="1" x14ac:dyDescent="0.2">
      <c r="A171" s="211">
        <v>19</v>
      </c>
      <c r="B171" s="213" t="s">
        <v>238</v>
      </c>
      <c r="C171" s="211" t="s">
        <v>51</v>
      </c>
      <c r="D171" s="223">
        <v>6</v>
      </c>
    </row>
    <row r="172" spans="1:4" s="191" customFormat="1" x14ac:dyDescent="0.2">
      <c r="A172" s="211">
        <v>20</v>
      </c>
      <c r="B172" s="213" t="s">
        <v>239</v>
      </c>
      <c r="C172" s="211" t="s">
        <v>46</v>
      </c>
      <c r="D172" s="223">
        <v>19</v>
      </c>
    </row>
    <row r="173" spans="1:4" s="191" customFormat="1" x14ac:dyDescent="0.2">
      <c r="A173" s="211">
        <v>21</v>
      </c>
      <c r="B173" s="213" t="s">
        <v>240</v>
      </c>
      <c r="C173" s="211" t="s">
        <v>46</v>
      </c>
      <c r="D173" s="223">
        <v>19</v>
      </c>
    </row>
    <row r="174" spans="1:4" s="191" customFormat="1" x14ac:dyDescent="0.2">
      <c r="A174" s="211"/>
      <c r="B174" s="213">
        <v>0</v>
      </c>
      <c r="C174" s="211"/>
      <c r="D174" s="211"/>
    </row>
    <row r="175" spans="1:4" s="191" customFormat="1" x14ac:dyDescent="0.2">
      <c r="A175" s="211">
        <v>4.2</v>
      </c>
      <c r="B175" s="223" t="s">
        <v>241</v>
      </c>
      <c r="C175" s="211"/>
      <c r="D175" s="211"/>
    </row>
    <row r="176" spans="1:4" s="191" customFormat="1" x14ac:dyDescent="0.2">
      <c r="A176" s="211">
        <v>1</v>
      </c>
      <c r="B176" s="213" t="s">
        <v>242</v>
      </c>
      <c r="C176" s="211" t="s">
        <v>48</v>
      </c>
      <c r="D176" s="231">
        <v>135</v>
      </c>
    </row>
    <row r="177" spans="1:4" s="191" customFormat="1" x14ac:dyDescent="0.2">
      <c r="A177" s="211">
        <v>2</v>
      </c>
      <c r="B177" s="213" t="s">
        <v>243</v>
      </c>
      <c r="C177" s="211" t="s">
        <v>48</v>
      </c>
      <c r="D177" s="231">
        <v>247</v>
      </c>
    </row>
    <row r="178" spans="1:4" s="191" customFormat="1" x14ac:dyDescent="0.2">
      <c r="A178" s="211">
        <v>3</v>
      </c>
      <c r="B178" s="229" t="s">
        <v>282</v>
      </c>
      <c r="C178" s="230" t="s">
        <v>48</v>
      </c>
      <c r="D178" s="231">
        <v>66</v>
      </c>
    </row>
    <row r="179" spans="1:4" s="191" customFormat="1" x14ac:dyDescent="0.2">
      <c r="A179" s="211">
        <v>4</v>
      </c>
      <c r="B179" s="213" t="s">
        <v>244</v>
      </c>
      <c r="C179" s="211" t="s">
        <v>112</v>
      </c>
      <c r="D179" s="223">
        <v>18</v>
      </c>
    </row>
    <row r="180" spans="1:4" s="191" customFormat="1" x14ac:dyDescent="0.2">
      <c r="A180" s="211">
        <v>5</v>
      </c>
      <c r="B180" s="213" t="s">
        <v>245</v>
      </c>
      <c r="C180" s="211" t="s">
        <v>112</v>
      </c>
      <c r="D180" s="211">
        <v>2</v>
      </c>
    </row>
    <row r="181" spans="1:4" s="191" customFormat="1" x14ac:dyDescent="0.2">
      <c r="A181" s="211">
        <v>6</v>
      </c>
      <c r="B181" s="213" t="s">
        <v>246</v>
      </c>
      <c r="C181" s="211" t="s">
        <v>48</v>
      </c>
      <c r="D181" s="223">
        <v>127</v>
      </c>
    </row>
    <row r="182" spans="1:4" s="191" customFormat="1" x14ac:dyDescent="0.2">
      <c r="A182" s="211">
        <v>7</v>
      </c>
      <c r="B182" s="213" t="s">
        <v>247</v>
      </c>
      <c r="C182" s="211" t="s">
        <v>48</v>
      </c>
      <c r="D182" s="223">
        <v>83</v>
      </c>
    </row>
    <row r="183" spans="1:4" s="191" customFormat="1" x14ac:dyDescent="0.2">
      <c r="A183" s="211">
        <v>8</v>
      </c>
      <c r="B183" s="213" t="s">
        <v>248</v>
      </c>
      <c r="C183" s="211" t="s">
        <v>48</v>
      </c>
      <c r="D183" s="223">
        <v>448</v>
      </c>
    </row>
    <row r="184" spans="1:4" s="191" customFormat="1" x14ac:dyDescent="0.2">
      <c r="A184" s="211">
        <v>9</v>
      </c>
      <c r="B184" s="213" t="s">
        <v>249</v>
      </c>
      <c r="C184" s="211" t="s">
        <v>51</v>
      </c>
      <c r="D184" s="223">
        <v>2</v>
      </c>
    </row>
    <row r="185" spans="1:4" s="191" customFormat="1" x14ac:dyDescent="0.2">
      <c r="A185" s="211">
        <v>10</v>
      </c>
      <c r="B185" s="213" t="s">
        <v>250</v>
      </c>
      <c r="C185" s="211" t="s">
        <v>51</v>
      </c>
      <c r="D185" s="223">
        <v>3</v>
      </c>
    </row>
    <row r="186" spans="1:4" s="191" customFormat="1" x14ac:dyDescent="0.2">
      <c r="A186" s="211">
        <v>11</v>
      </c>
      <c r="B186" s="213" t="s">
        <v>251</v>
      </c>
      <c r="C186" s="211" t="s">
        <v>51</v>
      </c>
      <c r="D186" s="223">
        <v>1</v>
      </c>
    </row>
    <row r="187" spans="1:4" s="191" customFormat="1" x14ac:dyDescent="0.2">
      <c r="A187" s="211">
        <v>12</v>
      </c>
      <c r="B187" s="213" t="s">
        <v>252</v>
      </c>
      <c r="C187" s="211" t="s">
        <v>51</v>
      </c>
      <c r="D187" s="223">
        <v>3</v>
      </c>
    </row>
    <row r="188" spans="1:4" s="191" customFormat="1" x14ac:dyDescent="0.2">
      <c r="A188" s="211">
        <v>13</v>
      </c>
      <c r="B188" s="213" t="s">
        <v>253</v>
      </c>
      <c r="C188" s="211" t="s">
        <v>51</v>
      </c>
      <c r="D188" s="223">
        <v>3</v>
      </c>
    </row>
    <row r="189" spans="1:4" s="191" customFormat="1" x14ac:dyDescent="0.2">
      <c r="A189" s="211">
        <v>14</v>
      </c>
      <c r="B189" s="213" t="s">
        <v>254</v>
      </c>
      <c r="C189" s="211" t="s">
        <v>112</v>
      </c>
      <c r="D189" s="211">
        <v>1</v>
      </c>
    </row>
    <row r="190" spans="1:4" s="191" customFormat="1" x14ac:dyDescent="0.2">
      <c r="A190" s="211">
        <v>15</v>
      </c>
      <c r="B190" s="213" t="s">
        <v>255</v>
      </c>
      <c r="C190" s="211" t="s">
        <v>51</v>
      </c>
      <c r="D190" s="223">
        <v>3</v>
      </c>
    </row>
    <row r="191" spans="1:4" s="191" customFormat="1" x14ac:dyDescent="0.2">
      <c r="A191" s="211">
        <v>16</v>
      </c>
      <c r="B191" s="213" t="s">
        <v>256</v>
      </c>
      <c r="C191" s="211" t="s">
        <v>51</v>
      </c>
      <c r="D191" s="223">
        <v>4</v>
      </c>
    </row>
    <row r="192" spans="1:4" s="191" customFormat="1" x14ac:dyDescent="0.2">
      <c r="A192" s="211">
        <v>17</v>
      </c>
      <c r="B192" s="213" t="s">
        <v>257</v>
      </c>
      <c r="C192" s="211" t="s">
        <v>51</v>
      </c>
      <c r="D192" s="232">
        <v>2</v>
      </c>
    </row>
    <row r="193" spans="1:4" s="191" customFormat="1" x14ac:dyDescent="0.2">
      <c r="A193" s="211">
        <v>18</v>
      </c>
      <c r="B193" s="213" t="s">
        <v>258</v>
      </c>
      <c r="C193" s="211" t="s">
        <v>47</v>
      </c>
      <c r="D193" s="247">
        <v>56</v>
      </c>
    </row>
    <row r="194" spans="1:4" s="191" customFormat="1" x14ac:dyDescent="0.2">
      <c r="A194" s="211">
        <v>19</v>
      </c>
      <c r="B194" s="213" t="s">
        <v>259</v>
      </c>
      <c r="C194" s="211" t="s">
        <v>112</v>
      </c>
      <c r="D194" s="232">
        <v>1</v>
      </c>
    </row>
    <row r="195" spans="1:4" s="191" customFormat="1" x14ac:dyDescent="0.2">
      <c r="A195" s="211"/>
      <c r="B195" s="213">
        <v>0</v>
      </c>
      <c r="C195" s="211"/>
      <c r="D195" s="211"/>
    </row>
    <row r="196" spans="1:4" s="191" customFormat="1" x14ac:dyDescent="0.2">
      <c r="A196" s="211">
        <v>4.3</v>
      </c>
      <c r="B196" s="223" t="s">
        <v>260</v>
      </c>
      <c r="C196" s="211"/>
      <c r="D196" s="211"/>
    </row>
    <row r="197" spans="1:4" s="191" customFormat="1" x14ac:dyDescent="0.2">
      <c r="A197" s="211">
        <v>1</v>
      </c>
      <c r="B197" s="227" t="s">
        <v>261</v>
      </c>
      <c r="C197" s="228" t="s">
        <v>262</v>
      </c>
      <c r="D197" s="223">
        <v>0.30099999999999999</v>
      </c>
    </row>
    <row r="198" spans="1:4" s="191" customFormat="1" x14ac:dyDescent="0.2">
      <c r="A198" s="211">
        <v>2</v>
      </c>
      <c r="B198" s="227" t="s">
        <v>263</v>
      </c>
      <c r="C198" s="228" t="s">
        <v>262</v>
      </c>
      <c r="D198" s="223">
        <v>0.44800000000000001</v>
      </c>
    </row>
    <row r="199" spans="1:4" s="191" customFormat="1" x14ac:dyDescent="0.2">
      <c r="A199" s="211">
        <v>3</v>
      </c>
      <c r="B199" s="229" t="s">
        <v>264</v>
      </c>
      <c r="C199" s="230" t="s">
        <v>113</v>
      </c>
      <c r="D199" s="231">
        <v>1</v>
      </c>
    </row>
    <row r="200" spans="1:4" s="191" customFormat="1" x14ac:dyDescent="0.2">
      <c r="A200" s="211"/>
      <c r="B200" s="213">
        <v>0</v>
      </c>
      <c r="C200" s="211"/>
      <c r="D200" s="211"/>
    </row>
    <row r="201" spans="1:4" s="248" customFormat="1" x14ac:dyDescent="0.2">
      <c r="A201" s="126" t="s">
        <v>111</v>
      </c>
      <c r="B201" s="127" t="s">
        <v>220</v>
      </c>
      <c r="C201" s="126"/>
      <c r="D201" s="126"/>
    </row>
    <row r="202" spans="1:4" s="56" customFormat="1" ht="25.5" x14ac:dyDescent="0.2">
      <c r="A202" s="131">
        <v>1</v>
      </c>
      <c r="B202" s="137" t="s">
        <v>213</v>
      </c>
      <c r="C202" s="131" t="s">
        <v>48</v>
      </c>
      <c r="D202" s="131">
        <v>14</v>
      </c>
    </row>
    <row r="203" spans="1:4" s="56" customFormat="1" ht="38.25" x14ac:dyDescent="0.2">
      <c r="A203" s="131">
        <v>2</v>
      </c>
      <c r="B203" s="137" t="s">
        <v>269</v>
      </c>
      <c r="C203" s="131" t="s">
        <v>112</v>
      </c>
      <c r="D203" s="131">
        <v>2</v>
      </c>
    </row>
    <row r="204" spans="1:4" s="56" customFormat="1" ht="51" x14ac:dyDescent="0.2">
      <c r="A204" s="131">
        <v>3</v>
      </c>
      <c r="B204" s="137" t="s">
        <v>270</v>
      </c>
      <c r="C204" s="131" t="s">
        <v>112</v>
      </c>
      <c r="D204" s="131">
        <v>1</v>
      </c>
    </row>
    <row r="205" spans="1:4" s="56" customFormat="1" ht="38.25" x14ac:dyDescent="0.2">
      <c r="A205" s="131">
        <v>4</v>
      </c>
      <c r="B205" s="137" t="s">
        <v>214</v>
      </c>
      <c r="C205" s="131" t="s">
        <v>112</v>
      </c>
      <c r="D205" s="131">
        <v>1</v>
      </c>
    </row>
    <row r="206" spans="1:4" s="56" customFormat="1" x14ac:dyDescent="0.2">
      <c r="A206" s="131">
        <v>5</v>
      </c>
      <c r="B206" s="137" t="s">
        <v>201</v>
      </c>
      <c r="C206" s="131" t="s">
        <v>51</v>
      </c>
      <c r="D206" s="131">
        <v>6</v>
      </c>
    </row>
    <row r="207" spans="1:4" s="56" customFormat="1" x14ac:dyDescent="0.2">
      <c r="A207" s="131">
        <v>6</v>
      </c>
      <c r="B207" s="137" t="s">
        <v>268</v>
      </c>
      <c r="C207" s="131" t="s">
        <v>112</v>
      </c>
      <c r="D207" s="131">
        <v>1</v>
      </c>
    </row>
    <row r="208" spans="1:4" s="56" customFormat="1" x14ac:dyDescent="0.2">
      <c r="A208" s="131">
        <v>7</v>
      </c>
      <c r="B208" s="137" t="s">
        <v>202</v>
      </c>
      <c r="C208" s="131" t="s">
        <v>47</v>
      </c>
      <c r="D208" s="131">
        <v>17</v>
      </c>
    </row>
    <row r="209" spans="1:4" s="56" customFormat="1" x14ac:dyDescent="0.2">
      <c r="A209" s="131">
        <v>8</v>
      </c>
      <c r="B209" s="137" t="s">
        <v>215</v>
      </c>
      <c r="C209" s="131" t="s">
        <v>47</v>
      </c>
      <c r="D209" s="131">
        <v>1.7</v>
      </c>
    </row>
    <row r="210" spans="1:4" s="56" customFormat="1" ht="25.5" x14ac:dyDescent="0.2">
      <c r="A210" s="131">
        <v>9</v>
      </c>
      <c r="B210" s="137" t="s">
        <v>216</v>
      </c>
      <c r="C210" s="131" t="s">
        <v>47</v>
      </c>
      <c r="D210" s="131">
        <v>3</v>
      </c>
    </row>
    <row r="211" spans="1:4" s="56" customFormat="1" ht="25.5" x14ac:dyDescent="0.2">
      <c r="A211" s="131">
        <v>10</v>
      </c>
      <c r="B211" s="137" t="s">
        <v>217</v>
      </c>
      <c r="C211" s="131" t="s">
        <v>47</v>
      </c>
      <c r="D211" s="131">
        <v>12.3</v>
      </c>
    </row>
    <row r="212" spans="1:4" s="56" customFormat="1" x14ac:dyDescent="0.2">
      <c r="A212" s="131">
        <v>11</v>
      </c>
      <c r="B212" s="137" t="s">
        <v>203</v>
      </c>
      <c r="C212" s="131" t="s">
        <v>48</v>
      </c>
      <c r="D212" s="182">
        <v>14</v>
      </c>
    </row>
    <row r="213" spans="1:4" s="56" customFormat="1" x14ac:dyDescent="0.2">
      <c r="A213" s="131">
        <v>12</v>
      </c>
      <c r="B213" s="137" t="s">
        <v>204</v>
      </c>
      <c r="C213" s="131" t="s">
        <v>114</v>
      </c>
      <c r="D213" s="182">
        <v>1</v>
      </c>
    </row>
    <row r="214" spans="1:4" s="56" customFormat="1" x14ac:dyDescent="0.2">
      <c r="A214" s="131">
        <v>13</v>
      </c>
      <c r="B214" s="137" t="s">
        <v>205</v>
      </c>
      <c r="C214" s="131" t="s">
        <v>112</v>
      </c>
      <c r="D214" s="182">
        <v>1</v>
      </c>
    </row>
    <row r="215" spans="1:4" s="56" customFormat="1" x14ac:dyDescent="0.2">
      <c r="A215" s="131">
        <v>14</v>
      </c>
      <c r="B215" s="137" t="s">
        <v>206</v>
      </c>
      <c r="C215" s="131" t="s">
        <v>48</v>
      </c>
      <c r="D215" s="182">
        <v>14</v>
      </c>
    </row>
    <row r="216" spans="1:4" s="56" customFormat="1" x14ac:dyDescent="0.2">
      <c r="A216" s="131">
        <v>15</v>
      </c>
      <c r="B216" s="137" t="s">
        <v>207</v>
      </c>
      <c r="C216" s="131" t="s">
        <v>114</v>
      </c>
      <c r="D216" s="182">
        <v>1</v>
      </c>
    </row>
    <row r="217" spans="1:4" s="56" customFormat="1" x14ac:dyDescent="0.2">
      <c r="A217" s="131">
        <v>16</v>
      </c>
      <c r="B217" s="137" t="s">
        <v>208</v>
      </c>
      <c r="C217" s="131" t="s">
        <v>112</v>
      </c>
      <c r="D217" s="182">
        <v>1</v>
      </c>
    </row>
    <row r="218" spans="1:4" s="56" customFormat="1" x14ac:dyDescent="0.2">
      <c r="A218" s="131"/>
      <c r="B218" s="137">
        <v>0</v>
      </c>
      <c r="C218" s="131"/>
      <c r="D218" s="131"/>
    </row>
    <row r="219" spans="1:4" s="3" customFormat="1" x14ac:dyDescent="0.2">
      <c r="A219" s="153"/>
      <c r="B219" s="157">
        <v>0</v>
      </c>
      <c r="C219" s="150"/>
      <c r="D219" s="151"/>
    </row>
    <row r="220" spans="1:4" s="56" customFormat="1" x14ac:dyDescent="0.2">
      <c r="A220" s="111"/>
      <c r="B220" s="112"/>
      <c r="C220" s="111"/>
      <c r="D220" s="111"/>
    </row>
    <row r="221" spans="1:4" s="56" customFormat="1" x14ac:dyDescent="0.2">
      <c r="A221" s="111"/>
      <c r="B221" s="112"/>
      <c r="C221" s="111"/>
      <c r="D221" s="111"/>
    </row>
    <row r="222" spans="1:4" s="56" customFormat="1" x14ac:dyDescent="0.2">
      <c r="A222" s="114" t="s">
        <v>5</v>
      </c>
      <c r="B222" s="112"/>
      <c r="C222" s="111"/>
      <c r="D222" s="140"/>
    </row>
    <row r="223" spans="1:4" s="56" customFormat="1" x14ac:dyDescent="0.2">
      <c r="A223" s="114"/>
      <c r="B223" s="112"/>
      <c r="C223" s="111"/>
      <c r="D223" s="140" t="s">
        <v>3</v>
      </c>
    </row>
    <row r="224" spans="1:4" s="56" customFormat="1" x14ac:dyDescent="0.2">
      <c r="A224" s="114"/>
      <c r="B224" s="112"/>
      <c r="C224" s="111"/>
      <c r="D224" s="111"/>
    </row>
    <row r="225" spans="1:4" s="56" customFormat="1" x14ac:dyDescent="0.2">
      <c r="A225" s="169"/>
      <c r="B225" s="170"/>
      <c r="C225" s="169"/>
      <c r="D225" s="169"/>
    </row>
    <row r="226" spans="1:4" s="56" customFormat="1" x14ac:dyDescent="0.2">
      <c r="A226" s="169"/>
      <c r="B226" s="170"/>
      <c r="C226" s="169"/>
      <c r="D226" s="169"/>
    </row>
    <row r="227" spans="1:4" s="56" customFormat="1" x14ac:dyDescent="0.2">
      <c r="A227" s="169"/>
      <c r="B227" s="170"/>
      <c r="C227" s="169"/>
      <c r="D227" s="169"/>
    </row>
  </sheetData>
  <mergeCells count="6">
    <mergeCell ref="A1:D1"/>
    <mergeCell ref="A12:A13"/>
    <mergeCell ref="B12:B13"/>
    <mergeCell ref="C12:C13"/>
    <mergeCell ref="D12:D13"/>
    <mergeCell ref="A2:D2"/>
  </mergeCells>
  <pageMargins left="0.9055118110236221" right="0.51181102362204722" top="0.94488188976377963" bottom="0.74803149606299213" header="0.31496062992125984" footer="0.31496062992125984"/>
  <pageSetup paperSize="9" scale="94" fitToHeight="19"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0000"/>
    <pageSetUpPr fitToPage="1"/>
  </sheetPr>
  <dimension ref="A2:M39"/>
  <sheetViews>
    <sheetView showZeros="0" topLeftCell="A10" zoomScale="160" zoomScaleNormal="160" workbookViewId="0">
      <selection activeCell="A29" sqref="A29"/>
    </sheetView>
  </sheetViews>
  <sheetFormatPr defaultColWidth="9.28515625" defaultRowHeight="12.75" x14ac:dyDescent="0.2"/>
  <cols>
    <col min="1" max="1" width="9.140625" style="19" customWidth="1"/>
    <col min="2" max="2" width="61" style="19" customWidth="1"/>
    <col min="3" max="3" width="24.7109375" style="19" customWidth="1"/>
    <col min="4" max="16384" width="9.28515625" style="18"/>
  </cols>
  <sheetData>
    <row r="2" spans="1:13" x14ac:dyDescent="0.2">
      <c r="A2" s="271" t="s">
        <v>21</v>
      </c>
      <c r="B2" s="271"/>
      <c r="C2" s="271"/>
    </row>
    <row r="3" spans="1:13" x14ac:dyDescent="0.2">
      <c r="A3" s="272" t="s">
        <v>20</v>
      </c>
      <c r="B3" s="272"/>
      <c r="C3" s="272"/>
    </row>
    <row r="4" spans="1:13" x14ac:dyDescent="0.2">
      <c r="A4" s="273" t="s">
        <v>19</v>
      </c>
      <c r="B4" s="273"/>
      <c r="C4" s="273"/>
    </row>
    <row r="5" spans="1:13" x14ac:dyDescent="0.2">
      <c r="A5" s="234"/>
      <c r="B5" s="234"/>
      <c r="C5" s="41" t="s">
        <v>18</v>
      </c>
    </row>
    <row r="6" spans="1:13" x14ac:dyDescent="0.2">
      <c r="B6" s="271"/>
      <c r="C6" s="271"/>
    </row>
    <row r="7" spans="1:13" x14ac:dyDescent="0.2">
      <c r="B7" s="40"/>
      <c r="C7" s="40"/>
    </row>
    <row r="8" spans="1:13" ht="18.75" x14ac:dyDescent="0.2">
      <c r="A8" s="274" t="s">
        <v>26</v>
      </c>
      <c r="B8" s="274"/>
      <c r="C8" s="274"/>
    </row>
    <row r="9" spans="1:13" x14ac:dyDescent="0.2">
      <c r="A9" s="39"/>
      <c r="B9" s="38"/>
      <c r="C9" s="38"/>
    </row>
    <row r="10" spans="1:13" s="1" customFormat="1" x14ac:dyDescent="0.2">
      <c r="A10" s="11" t="s">
        <v>71</v>
      </c>
      <c r="B10" s="9"/>
      <c r="C10" s="9"/>
      <c r="D10" s="9"/>
      <c r="E10" s="9"/>
      <c r="F10" s="9"/>
      <c r="G10" s="9"/>
      <c r="H10" s="9"/>
      <c r="I10" s="9"/>
      <c r="J10" s="9"/>
      <c r="K10" s="37"/>
      <c r="L10" s="37"/>
      <c r="M10" s="36"/>
    </row>
    <row r="11" spans="1:13" s="1" customFormat="1" x14ac:dyDescent="0.2">
      <c r="A11" s="11" t="s">
        <v>72</v>
      </c>
      <c r="B11" s="9"/>
      <c r="C11" s="9"/>
      <c r="D11" s="9"/>
      <c r="E11" s="9"/>
      <c r="F11" s="9"/>
      <c r="G11" s="9"/>
      <c r="H11" s="9"/>
      <c r="I11" s="9"/>
      <c r="J11" s="9"/>
      <c r="K11" s="9"/>
      <c r="L11" s="9"/>
      <c r="M11" s="36"/>
    </row>
    <row r="12" spans="1:13" s="1" customFormat="1" x14ac:dyDescent="0.2">
      <c r="A12" s="11" t="s">
        <v>120</v>
      </c>
      <c r="B12" s="9"/>
      <c r="C12" s="9"/>
      <c r="D12" s="9"/>
      <c r="E12" s="9"/>
      <c r="F12" s="9"/>
      <c r="G12" s="9"/>
      <c r="H12" s="9"/>
      <c r="I12" s="9"/>
      <c r="J12" s="9"/>
      <c r="K12" s="9"/>
      <c r="L12" s="9"/>
      <c r="M12" s="36"/>
    </row>
    <row r="13" spans="1:13" s="1" customFormat="1" x14ac:dyDescent="0.2">
      <c r="A13" s="13" t="s">
        <v>73</v>
      </c>
      <c r="B13" s="54"/>
      <c r="C13" s="54"/>
      <c r="D13" s="54"/>
      <c r="E13" s="54"/>
      <c r="F13" s="54"/>
      <c r="G13" s="54"/>
      <c r="H13" s="54"/>
      <c r="I13" s="54"/>
      <c r="J13" s="54"/>
      <c r="K13" s="54"/>
      <c r="L13" s="54"/>
      <c r="M13" s="36"/>
    </row>
    <row r="14" spans="1:13" s="1" customFormat="1" x14ac:dyDescent="0.2">
      <c r="A14" s="12"/>
      <c r="B14" s="54"/>
      <c r="C14" s="54"/>
      <c r="D14" s="54"/>
      <c r="E14" s="54"/>
      <c r="F14" s="54"/>
      <c r="G14" s="54"/>
      <c r="H14" s="54"/>
      <c r="I14" s="54"/>
      <c r="J14" s="54"/>
      <c r="K14" s="54"/>
      <c r="L14" s="54"/>
      <c r="M14" s="36"/>
    </row>
    <row r="15" spans="1:13" s="1" customFormat="1" x14ac:dyDescent="0.2">
      <c r="A15" s="11"/>
      <c r="B15" s="54"/>
      <c r="C15" s="54"/>
      <c r="D15" s="54"/>
      <c r="E15" s="54"/>
      <c r="F15" s="54"/>
      <c r="G15" s="54"/>
      <c r="H15" s="54"/>
      <c r="I15" s="54"/>
      <c r="J15" s="54"/>
      <c r="K15" s="54"/>
      <c r="L15" s="54"/>
      <c r="M15" s="36"/>
    </row>
    <row r="16" spans="1:13" s="1" customFormat="1" x14ac:dyDescent="0.2">
      <c r="B16" s="54"/>
      <c r="C16" s="54"/>
      <c r="D16" s="54"/>
      <c r="E16" s="54"/>
      <c r="F16" s="54"/>
      <c r="G16" s="54"/>
      <c r="H16" s="54"/>
      <c r="I16" s="54"/>
      <c r="J16" s="54"/>
      <c r="K16" s="54"/>
      <c r="L16" s="54"/>
      <c r="M16" s="36"/>
    </row>
    <row r="17" spans="1:13" s="1" customFormat="1" x14ac:dyDescent="0.2">
      <c r="A17" s="7"/>
      <c r="B17" s="54"/>
      <c r="C17" s="54"/>
      <c r="D17" s="54"/>
      <c r="E17" s="54"/>
      <c r="F17" s="54"/>
      <c r="G17" s="54"/>
      <c r="H17" s="54"/>
      <c r="I17" s="54"/>
      <c r="J17" s="54"/>
      <c r="K17" s="54"/>
      <c r="L17" s="54"/>
      <c r="M17" s="36"/>
    </row>
    <row r="18" spans="1:13" ht="12.75" customHeight="1" x14ac:dyDescent="0.2">
      <c r="A18" s="35" t="s">
        <v>17</v>
      </c>
      <c r="B18" s="48" t="s">
        <v>28</v>
      </c>
      <c r="C18" s="35" t="s">
        <v>16</v>
      </c>
    </row>
    <row r="19" spans="1:13" x14ac:dyDescent="0.2">
      <c r="A19" s="35"/>
      <c r="B19" s="48"/>
      <c r="C19" s="35"/>
    </row>
    <row r="20" spans="1:13" ht="25.5" x14ac:dyDescent="0.2">
      <c r="A20" s="34" t="s">
        <v>2</v>
      </c>
      <c r="B20" s="107" t="str">
        <f>'KS '!A2</f>
        <v>Saules elektrostacijas parkam piegulošās teritorijas infrstruktūras labiekārtošana</v>
      </c>
      <c r="C20" s="49">
        <f>'KS '!E24</f>
        <v>0</v>
      </c>
    </row>
    <row r="21" spans="1:13" ht="15" x14ac:dyDescent="0.2">
      <c r="A21" s="33"/>
      <c r="B21" s="53"/>
      <c r="C21" s="49"/>
    </row>
    <row r="22" spans="1:13" ht="15" x14ac:dyDescent="0.2">
      <c r="A22" s="32"/>
      <c r="B22" s="46" t="s">
        <v>27</v>
      </c>
      <c r="C22" s="50">
        <f>SUM(C20:C21)</f>
        <v>0</v>
      </c>
    </row>
    <row r="23" spans="1:13" ht="15" x14ac:dyDescent="0.2">
      <c r="A23" s="269" t="s">
        <v>15</v>
      </c>
      <c r="B23" s="269"/>
      <c r="C23" s="51">
        <f>ROUND(C22*0.21,2)</f>
        <v>0</v>
      </c>
    </row>
    <row r="24" spans="1:13" ht="15" x14ac:dyDescent="0.2">
      <c r="A24" s="270" t="s">
        <v>14</v>
      </c>
      <c r="B24" s="270"/>
      <c r="C24" s="52">
        <f>SUM(C22:C23)</f>
        <v>0</v>
      </c>
    </row>
    <row r="25" spans="1:13" s="23" customFormat="1" ht="15" x14ac:dyDescent="0.25">
      <c r="A25" s="31"/>
      <c r="B25" s="30"/>
      <c r="C25" s="29"/>
    </row>
    <row r="26" spans="1:13" s="23" customFormat="1" ht="15" x14ac:dyDescent="0.25"/>
    <row r="27" spans="1:13" s="23" customFormat="1" ht="15" x14ac:dyDescent="0.25">
      <c r="A27" s="28" t="s">
        <v>13</v>
      </c>
      <c r="B27" s="25"/>
      <c r="C27" s="253"/>
    </row>
    <row r="28" spans="1:13" s="23" customFormat="1" ht="15" x14ac:dyDescent="0.25">
      <c r="B28" s="19"/>
      <c r="C28" s="24" t="s">
        <v>11</v>
      </c>
    </row>
    <row r="29" spans="1:13" s="23" customFormat="1" ht="15" x14ac:dyDescent="0.25">
      <c r="A29" s="27"/>
    </row>
    <row r="30" spans="1:13" s="23" customFormat="1" ht="15" x14ac:dyDescent="0.25"/>
    <row r="31" spans="1:13" s="23" customFormat="1" ht="15" x14ac:dyDescent="0.25"/>
    <row r="32" spans="1:13" s="23" customFormat="1" ht="15" x14ac:dyDescent="0.25">
      <c r="A32" s="26" t="s">
        <v>12</v>
      </c>
      <c r="B32" s="25"/>
      <c r="C32" s="104"/>
    </row>
    <row r="33" spans="1:3" s="23" customFormat="1" ht="15" x14ac:dyDescent="0.25">
      <c r="B33" s="19"/>
      <c r="C33" s="24" t="s">
        <v>11</v>
      </c>
    </row>
    <row r="34" spans="1:3" s="23" customFormat="1" ht="15" x14ac:dyDescent="0.25"/>
    <row r="35" spans="1:3" ht="12.75" hidden="1" customHeight="1" x14ac:dyDescent="0.2">
      <c r="B35" s="21"/>
      <c r="C35" s="233"/>
    </row>
    <row r="36" spans="1:3" ht="12.75" hidden="1" customHeight="1" x14ac:dyDescent="0.2">
      <c r="A36" s="20"/>
      <c r="B36" s="22" t="s">
        <v>3</v>
      </c>
      <c r="C36" s="234"/>
    </row>
    <row r="37" spans="1:3" ht="12.75" hidden="1" customHeight="1" x14ac:dyDescent="0.2">
      <c r="A37" s="20"/>
      <c r="B37" s="20"/>
      <c r="C37" s="20"/>
    </row>
    <row r="38" spans="1:3" ht="12.75" hidden="1" customHeight="1" x14ac:dyDescent="0.2">
      <c r="B38" s="21"/>
      <c r="C38" s="233"/>
    </row>
    <row r="39" spans="1:3" ht="12.75" hidden="1" customHeight="1" x14ac:dyDescent="0.2">
      <c r="A39" s="20"/>
      <c r="B39" s="20"/>
      <c r="C39" s="20"/>
    </row>
  </sheetData>
  <mergeCells count="7">
    <mergeCell ref="A23:B23"/>
    <mergeCell ref="A24:B24"/>
    <mergeCell ref="A2:C2"/>
    <mergeCell ref="A3:C3"/>
    <mergeCell ref="A4:C4"/>
    <mergeCell ref="B6:C6"/>
    <mergeCell ref="A8:C8"/>
  </mergeCells>
  <pageMargins left="0.94488188976377963" right="0.74803149606299213" top="0.98425196850393704" bottom="0.98425196850393704" header="0.51181102362204722" footer="0.51181102362204722"/>
  <pageSetup scale="93"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0000"/>
    <pageSetUpPr fitToPage="1"/>
  </sheetPr>
  <dimension ref="A1:M37"/>
  <sheetViews>
    <sheetView showZeros="0" topLeftCell="A16" zoomScale="130" zoomScaleNormal="130" workbookViewId="0">
      <selection activeCell="A29" sqref="A29"/>
    </sheetView>
  </sheetViews>
  <sheetFormatPr defaultRowHeight="12.75" x14ac:dyDescent="0.2"/>
  <cols>
    <col min="1" max="2" width="6.7109375" style="56" customWidth="1"/>
    <col min="3" max="3" width="59.5703125" style="56" customWidth="1"/>
    <col min="4" max="4" width="6.85546875" style="56" customWidth="1"/>
    <col min="5" max="9" width="15.7109375" style="56" customWidth="1"/>
    <col min="10" max="16384" width="9.140625" style="56"/>
  </cols>
  <sheetData>
    <row r="1" spans="1:13" ht="18.75" x14ac:dyDescent="0.2">
      <c r="A1" s="275" t="s">
        <v>30</v>
      </c>
      <c r="B1" s="275"/>
      <c r="C1" s="275"/>
      <c r="D1" s="275"/>
      <c r="E1" s="275"/>
      <c r="F1" s="275"/>
      <c r="G1" s="275"/>
      <c r="H1" s="275"/>
      <c r="I1" s="275"/>
    </row>
    <row r="2" spans="1:13" ht="15.75" x14ac:dyDescent="0.2">
      <c r="A2" s="276" t="s">
        <v>76</v>
      </c>
      <c r="B2" s="276"/>
      <c r="C2" s="276"/>
      <c r="D2" s="276"/>
      <c r="E2" s="276"/>
      <c r="F2" s="276"/>
      <c r="G2" s="276"/>
      <c r="H2" s="276"/>
      <c r="I2" s="276"/>
    </row>
    <row r="4" spans="1:13" s="7" customFormat="1" x14ac:dyDescent="0.2">
      <c r="A4" s="11" t="s">
        <v>71</v>
      </c>
      <c r="B4" s="9"/>
      <c r="C4" s="9"/>
      <c r="D4" s="9"/>
      <c r="E4" s="9"/>
      <c r="F4" s="9"/>
      <c r="G4" s="9"/>
      <c r="H4" s="9"/>
      <c r="I4" s="9"/>
      <c r="K4" s="55"/>
      <c r="L4" s="55"/>
      <c r="M4" s="57"/>
    </row>
    <row r="5" spans="1:13" s="7" customFormat="1" x14ac:dyDescent="0.2">
      <c r="A5" s="11" t="s">
        <v>72</v>
      </c>
      <c r="B5" s="9"/>
      <c r="C5" s="9"/>
      <c r="D5" s="9"/>
      <c r="E5" s="9"/>
      <c r="F5" s="9"/>
      <c r="G5" s="9"/>
      <c r="H5" s="9"/>
      <c r="I5" s="9"/>
      <c r="K5" s="55"/>
      <c r="L5" s="55"/>
      <c r="M5" s="57"/>
    </row>
    <row r="6" spans="1:13" s="7" customFormat="1" x14ac:dyDescent="0.2">
      <c r="A6" s="11" t="s">
        <v>120</v>
      </c>
      <c r="B6" s="9"/>
      <c r="C6" s="9"/>
      <c r="D6" s="9"/>
      <c r="E6" s="9"/>
      <c r="F6" s="9"/>
      <c r="G6" s="9"/>
      <c r="H6" s="9"/>
      <c r="I6" s="9"/>
      <c r="K6" s="55"/>
      <c r="L6" s="55"/>
      <c r="M6" s="57"/>
    </row>
    <row r="7" spans="1:13" s="7" customFormat="1" x14ac:dyDescent="0.2">
      <c r="A7" s="13" t="s">
        <v>73</v>
      </c>
      <c r="B7" s="9"/>
      <c r="C7" s="9"/>
      <c r="D7" s="9"/>
      <c r="E7" s="9"/>
      <c r="F7" s="9"/>
      <c r="G7" s="9"/>
      <c r="H7" s="9"/>
      <c r="I7" s="9"/>
      <c r="K7" s="55"/>
      <c r="L7" s="55"/>
      <c r="M7" s="57"/>
    </row>
    <row r="8" spans="1:13" s="7" customFormat="1" x14ac:dyDescent="0.2">
      <c r="A8" s="59"/>
      <c r="B8" s="37"/>
      <c r="C8" s="37"/>
      <c r="D8" s="37"/>
      <c r="E8" s="37"/>
      <c r="F8" s="37"/>
      <c r="G8" s="37"/>
      <c r="H8" s="37"/>
      <c r="I8" s="37"/>
      <c r="K8" s="55"/>
      <c r="L8" s="55"/>
      <c r="M8" s="57"/>
    </row>
    <row r="9" spans="1:13" x14ac:dyDescent="0.2">
      <c r="A9" s="11" t="s">
        <v>74</v>
      </c>
      <c r="F9" s="60"/>
      <c r="G9" s="61"/>
      <c r="H9" s="60"/>
      <c r="I9" s="62"/>
    </row>
    <row r="10" spans="1:13" x14ac:dyDescent="0.2">
      <c r="A10" s="7"/>
      <c r="F10" s="60"/>
      <c r="G10" s="61"/>
      <c r="H10" s="60" t="s">
        <v>31</v>
      </c>
      <c r="I10" s="62">
        <f>I20</f>
        <v>0</v>
      </c>
    </row>
    <row r="11" spans="1:13" x14ac:dyDescent="0.2">
      <c r="A11" s="8">
        <f>KOPT!A17</f>
        <v>0</v>
      </c>
      <c r="F11" s="63"/>
      <c r="I11" s="62"/>
    </row>
    <row r="12" spans="1:13" x14ac:dyDescent="0.2">
      <c r="A12" s="277" t="s">
        <v>32</v>
      </c>
      <c r="B12" s="279" t="s">
        <v>33</v>
      </c>
      <c r="C12" s="281" t="s">
        <v>34</v>
      </c>
      <c r="D12" s="281" t="s">
        <v>35</v>
      </c>
      <c r="E12" s="282" t="s">
        <v>36</v>
      </c>
      <c r="F12" s="284" t="s">
        <v>37</v>
      </c>
      <c r="G12" s="285"/>
      <c r="H12" s="286"/>
      <c r="I12" s="277" t="s">
        <v>38</v>
      </c>
    </row>
    <row r="13" spans="1:13" ht="24" x14ac:dyDescent="0.2">
      <c r="A13" s="278"/>
      <c r="B13" s="280"/>
      <c r="C13" s="281"/>
      <c r="D13" s="281"/>
      <c r="E13" s="283"/>
      <c r="F13" s="64" t="s">
        <v>39</v>
      </c>
      <c r="G13" s="64" t="s">
        <v>121</v>
      </c>
      <c r="H13" s="64" t="s">
        <v>40</v>
      </c>
      <c r="I13" s="278"/>
    </row>
    <row r="14" spans="1:13" x14ac:dyDescent="0.2">
      <c r="A14" s="65"/>
      <c r="B14" s="65"/>
      <c r="C14" s="66"/>
      <c r="D14" s="66"/>
      <c r="E14" s="67"/>
      <c r="F14" s="68"/>
      <c r="G14" s="68"/>
      <c r="H14" s="68"/>
      <c r="I14" s="67"/>
    </row>
    <row r="15" spans="1:13" x14ac:dyDescent="0.2">
      <c r="A15" s="69">
        <v>1</v>
      </c>
      <c r="B15" s="69">
        <v>1</v>
      </c>
      <c r="C15" s="70" t="str">
        <f>'1 DOP'!A2</f>
        <v>Būvlaukuma sagatavošana</v>
      </c>
      <c r="D15" s="71"/>
      <c r="E15" s="108">
        <f t="shared" ref="E15:E19" si="0">F15+G15+H15</f>
        <v>0</v>
      </c>
      <c r="F15" s="108">
        <f>'1 DOP'!M70</f>
        <v>0</v>
      </c>
      <c r="G15" s="108">
        <f>'1 DOP'!N70</f>
        <v>0</v>
      </c>
      <c r="H15" s="108">
        <f>'1 DOP'!O70</f>
        <v>0</v>
      </c>
      <c r="I15" s="109">
        <f>'1 DOP'!L70</f>
        <v>0</v>
      </c>
    </row>
    <row r="16" spans="1:13" x14ac:dyDescent="0.2">
      <c r="A16" s="69">
        <v>2</v>
      </c>
      <c r="B16" s="69">
        <v>2</v>
      </c>
      <c r="C16" s="70" t="str">
        <f>'2 TS'!A2</f>
        <v>Teritorijas  segumu ieklāšana</v>
      </c>
      <c r="D16" s="71"/>
      <c r="E16" s="108">
        <f t="shared" si="0"/>
        <v>0</v>
      </c>
      <c r="F16" s="108">
        <f>'2 TS'!M79</f>
        <v>0</v>
      </c>
      <c r="G16" s="108">
        <f>'2 TS'!N79</f>
        <v>0</v>
      </c>
      <c r="H16" s="108">
        <f>'2 TS'!O79</f>
        <v>0</v>
      </c>
      <c r="I16" s="108">
        <f>'2 TS'!L79</f>
        <v>0</v>
      </c>
    </row>
    <row r="17" spans="1:9" x14ac:dyDescent="0.2">
      <c r="A17" s="69">
        <v>3</v>
      </c>
      <c r="B17" s="69">
        <v>3</v>
      </c>
      <c r="C17" s="70" t="str">
        <f>'3 APZ'!A2</f>
        <v>Teritorijas labiekārtojums</v>
      </c>
      <c r="D17" s="71"/>
      <c r="E17" s="108">
        <f t="shared" si="0"/>
        <v>0</v>
      </c>
      <c r="F17" s="108">
        <f>'3 APZ'!M37</f>
        <v>0</v>
      </c>
      <c r="G17" s="108">
        <f>'3 APZ'!N37</f>
        <v>0</v>
      </c>
      <c r="H17" s="108">
        <f>'3 APZ'!O37</f>
        <v>0</v>
      </c>
      <c r="I17" s="108">
        <f>'3 APZ'!L37</f>
        <v>0</v>
      </c>
    </row>
    <row r="18" spans="1:9" x14ac:dyDescent="0.2">
      <c r="A18" s="69">
        <v>4</v>
      </c>
      <c r="B18" s="69">
        <v>4</v>
      </c>
      <c r="C18" s="70" t="str">
        <f>'4 ELT'!A2</f>
        <v>Elektromontāžas darbi</v>
      </c>
      <c r="D18" s="71"/>
      <c r="E18" s="108">
        <f t="shared" si="0"/>
        <v>0</v>
      </c>
      <c r="F18" s="108">
        <f>'4 ELT'!M67</f>
        <v>0</v>
      </c>
      <c r="G18" s="108">
        <f>'4 ELT'!N67</f>
        <v>0</v>
      </c>
      <c r="H18" s="108">
        <f>'4 ELT'!O67</f>
        <v>0</v>
      </c>
      <c r="I18" s="108">
        <f>'4 ELT'!L67</f>
        <v>0</v>
      </c>
    </row>
    <row r="19" spans="1:9" x14ac:dyDescent="0.2">
      <c r="A19" s="69">
        <v>5</v>
      </c>
      <c r="B19" s="69">
        <v>5</v>
      </c>
      <c r="C19" s="70" t="str">
        <f>'5 LKT'!A2</f>
        <v>Lietus kanalizācija (ārejā)</v>
      </c>
      <c r="D19" s="71"/>
      <c r="E19" s="108">
        <f t="shared" si="0"/>
        <v>0</v>
      </c>
      <c r="F19" s="108">
        <f>'5 LKT'!M35</f>
        <v>0</v>
      </c>
      <c r="G19" s="108">
        <f>'5 LKT'!N35</f>
        <v>0</v>
      </c>
      <c r="H19" s="108">
        <f>'5 LKT'!O35</f>
        <v>0</v>
      </c>
      <c r="I19" s="108">
        <f>'5 LKT'!L35</f>
        <v>0</v>
      </c>
    </row>
    <row r="20" spans="1:9" x14ac:dyDescent="0.2">
      <c r="A20" s="73"/>
      <c r="B20" s="73"/>
      <c r="C20" s="74" t="s">
        <v>41</v>
      </c>
      <c r="D20" s="75"/>
      <c r="E20" s="76">
        <f>SUM(E15:E19)</f>
        <v>0</v>
      </c>
      <c r="F20" s="76">
        <f>SUM(F15:F19)</f>
        <v>0</v>
      </c>
      <c r="G20" s="76">
        <f>SUM(G15:G19)</f>
        <v>0</v>
      </c>
      <c r="H20" s="76">
        <f>SUM(H15:H19)</f>
        <v>0</v>
      </c>
      <c r="I20" s="76">
        <f>SUM(I15:I19)</f>
        <v>0</v>
      </c>
    </row>
    <row r="21" spans="1:9" x14ac:dyDescent="0.2">
      <c r="A21" s="78"/>
      <c r="B21" s="79"/>
      <c r="C21" s="80" t="s">
        <v>42</v>
      </c>
      <c r="D21" s="81"/>
      <c r="E21" s="82">
        <f>ROUND(E20*D21,2)</f>
        <v>0</v>
      </c>
      <c r="F21" s="83"/>
      <c r="G21" s="84"/>
      <c r="H21" s="84"/>
      <c r="I21" s="84"/>
    </row>
    <row r="22" spans="1:9" x14ac:dyDescent="0.2">
      <c r="A22" s="85"/>
      <c r="B22" s="72"/>
      <c r="C22" s="86" t="s">
        <v>43</v>
      </c>
      <c r="D22" s="87"/>
      <c r="E22" s="88">
        <f>ROUND(E21*D22,2)</f>
        <v>0</v>
      </c>
      <c r="F22" s="83"/>
      <c r="G22" s="84"/>
      <c r="H22" s="84"/>
      <c r="I22" s="84"/>
    </row>
    <row r="23" spans="1:9" x14ac:dyDescent="0.2">
      <c r="A23" s="85"/>
      <c r="B23" s="73"/>
      <c r="C23" s="86" t="s">
        <v>44</v>
      </c>
      <c r="D23" s="89"/>
      <c r="E23" s="88">
        <f>ROUND(E20*D23,2)</f>
        <v>0</v>
      </c>
      <c r="F23" s="83"/>
      <c r="G23" s="84"/>
      <c r="H23" s="84"/>
      <c r="I23" s="84"/>
    </row>
    <row r="24" spans="1:9" x14ac:dyDescent="0.2">
      <c r="A24" s="73"/>
      <c r="B24" s="73"/>
      <c r="C24" s="90" t="s">
        <v>45</v>
      </c>
      <c r="D24" s="73"/>
      <c r="E24" s="91">
        <f>E23+E21+E20</f>
        <v>0</v>
      </c>
      <c r="F24" s="83"/>
      <c r="G24" s="84"/>
      <c r="H24" s="84"/>
      <c r="I24" s="84"/>
    </row>
    <row r="25" spans="1:9" x14ac:dyDescent="0.2">
      <c r="A25" s="92"/>
      <c r="B25" s="92"/>
      <c r="C25" s="92"/>
      <c r="D25" s="93"/>
      <c r="E25" s="94"/>
      <c r="F25" s="95"/>
      <c r="G25" s="95"/>
      <c r="H25" s="95"/>
      <c r="I25" s="95"/>
    </row>
    <row r="27" spans="1:9" x14ac:dyDescent="0.2">
      <c r="A27" s="96" t="s">
        <v>13</v>
      </c>
      <c r="B27" s="97"/>
      <c r="C27" s="98"/>
      <c r="D27" s="99"/>
      <c r="E27" s="97"/>
      <c r="F27" s="97"/>
      <c r="G27" s="97"/>
      <c r="H27" s="97"/>
      <c r="I27" s="58">
        <f>KOPT!C27</f>
        <v>0</v>
      </c>
    </row>
    <row r="28" spans="1:9" x14ac:dyDescent="0.2">
      <c r="G28" s="100" t="s">
        <v>11</v>
      </c>
    </row>
    <row r="29" spans="1:9" x14ac:dyDescent="0.2">
      <c r="A29" s="101"/>
      <c r="D29" s="100"/>
    </row>
    <row r="30" spans="1:9" x14ac:dyDescent="0.2">
      <c r="B30" s="102"/>
    </row>
    <row r="32" spans="1:9" x14ac:dyDescent="0.2">
      <c r="A32" s="103" t="s">
        <v>12</v>
      </c>
      <c r="B32" s="97"/>
      <c r="C32" s="98"/>
      <c r="D32" s="99"/>
      <c r="E32" s="97"/>
      <c r="F32" s="97"/>
      <c r="G32" s="97"/>
      <c r="H32" s="97"/>
      <c r="I32" s="104">
        <f>KOPT!C32</f>
        <v>0</v>
      </c>
    </row>
    <row r="33" spans="2:7" x14ac:dyDescent="0.2">
      <c r="B33" s="105"/>
      <c r="G33" s="100" t="s">
        <v>11</v>
      </c>
    </row>
    <row r="37" spans="2:7" x14ac:dyDescent="0.2">
      <c r="C37" s="106"/>
    </row>
  </sheetData>
  <mergeCells count="9">
    <mergeCell ref="A1:I1"/>
    <mergeCell ref="A2:I2"/>
    <mergeCell ref="A12:A13"/>
    <mergeCell ref="B12:B13"/>
    <mergeCell ref="C12:C13"/>
    <mergeCell ref="D12:D13"/>
    <mergeCell ref="E12:E13"/>
    <mergeCell ref="F12:H12"/>
    <mergeCell ref="I12:I13"/>
  </mergeCells>
  <pageMargins left="0.51181102362204722" right="0.51181102362204722" top="0.94488188976377963" bottom="0.55118110236220474" header="0.31496062992125984" footer="0.31496062992125984"/>
  <pageSetup paperSize="9" scale="87"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C000"/>
  </sheetPr>
  <dimension ref="A1:AC75"/>
  <sheetViews>
    <sheetView showZeros="0" topLeftCell="A19" zoomScaleNormal="100" workbookViewId="0">
      <selection activeCell="I19" sqref="I19:J68"/>
    </sheetView>
  </sheetViews>
  <sheetFormatPr defaultRowHeight="12.75" x14ac:dyDescent="0.2"/>
  <cols>
    <col min="1" max="2" width="8.140625" style="111" customWidth="1"/>
    <col min="3" max="3" width="51.42578125" style="112" customWidth="1"/>
    <col min="4" max="5" width="8.42578125" style="111" customWidth="1"/>
    <col min="6" max="28" width="9.140625" style="56"/>
    <col min="29" max="29" width="9.140625" style="111"/>
    <col min="30" max="16384" width="9.140625" style="56"/>
  </cols>
  <sheetData>
    <row r="1" spans="1:29" ht="15.75" x14ac:dyDescent="0.2">
      <c r="A1" s="110" t="s">
        <v>77</v>
      </c>
    </row>
    <row r="2" spans="1:29" x14ac:dyDescent="0.2">
      <c r="A2" s="113" t="s">
        <v>70</v>
      </c>
    </row>
    <row r="3" spans="1:29" x14ac:dyDescent="0.2">
      <c r="A3" s="114"/>
    </row>
    <row r="4" spans="1:29" x14ac:dyDescent="0.2">
      <c r="A4" s="1"/>
    </row>
    <row r="5" spans="1:29" x14ac:dyDescent="0.2">
      <c r="A5" s="11" t="s">
        <v>71</v>
      </c>
    </row>
    <row r="6" spans="1:29" x14ac:dyDescent="0.2">
      <c r="A6" s="11" t="s">
        <v>72</v>
      </c>
    </row>
    <row r="7" spans="1:29" x14ac:dyDescent="0.2">
      <c r="A7" s="11" t="s">
        <v>120</v>
      </c>
    </row>
    <row r="8" spans="1:29" x14ac:dyDescent="0.2">
      <c r="A8" s="11" t="s">
        <v>73</v>
      </c>
    </row>
    <row r="9" spans="1:29" x14ac:dyDescent="0.2">
      <c r="A9" s="12"/>
    </row>
    <row r="10" spans="1:29" x14ac:dyDescent="0.2">
      <c r="A10" s="11" t="s">
        <v>74</v>
      </c>
    </row>
    <row r="11" spans="1:29" x14ac:dyDescent="0.2">
      <c r="A11" s="1"/>
      <c r="O11" s="140" t="s">
        <v>78</v>
      </c>
      <c r="P11" s="77">
        <f>P70</f>
        <v>0</v>
      </c>
      <c r="Q11" s="77"/>
      <c r="R11" s="77"/>
      <c r="S11" s="77"/>
      <c r="T11" s="77"/>
      <c r="U11" s="77"/>
      <c r="V11" s="77"/>
      <c r="W11" s="77"/>
      <c r="X11" s="77"/>
      <c r="Y11" s="77"/>
      <c r="Z11" s="77"/>
      <c r="AA11" s="77"/>
      <c r="AB11" s="77"/>
    </row>
    <row r="12" spans="1:29" ht="13.5" thickBot="1" x14ac:dyDescent="0.25">
      <c r="A12" s="8"/>
      <c r="B12" s="115"/>
      <c r="F12" s="116"/>
      <c r="L12" s="117"/>
      <c r="M12" s="118"/>
      <c r="N12" s="119"/>
      <c r="O12" s="118"/>
      <c r="P12" s="118"/>
      <c r="Q12" s="118"/>
      <c r="R12" s="118"/>
      <c r="S12" s="118"/>
      <c r="T12" s="118"/>
      <c r="U12" s="118"/>
      <c r="V12" s="118"/>
      <c r="W12" s="118"/>
      <c r="X12" s="118"/>
      <c r="Y12" s="118"/>
      <c r="Z12" s="118"/>
      <c r="AA12" s="118"/>
      <c r="AB12" s="118"/>
    </row>
    <row r="13" spans="1:29" s="62" customFormat="1" x14ac:dyDescent="0.2">
      <c r="A13" s="290" t="s">
        <v>32</v>
      </c>
      <c r="B13" s="288" t="s">
        <v>1</v>
      </c>
      <c r="C13" s="288" t="s">
        <v>79</v>
      </c>
      <c r="D13" s="293" t="s">
        <v>7</v>
      </c>
      <c r="E13" s="295" t="s">
        <v>6</v>
      </c>
      <c r="F13" s="290" t="s">
        <v>0</v>
      </c>
      <c r="G13" s="288"/>
      <c r="H13" s="288"/>
      <c r="I13" s="288"/>
      <c r="J13" s="288"/>
      <c r="K13" s="289"/>
      <c r="L13" s="287" t="s">
        <v>23</v>
      </c>
      <c r="M13" s="288"/>
      <c r="N13" s="288"/>
      <c r="O13" s="288"/>
      <c r="P13" s="289"/>
      <c r="Q13" s="239"/>
      <c r="R13" s="239"/>
      <c r="S13" s="239"/>
      <c r="T13" s="239"/>
      <c r="U13" s="239"/>
      <c r="V13" s="239"/>
      <c r="W13" s="239"/>
      <c r="X13" s="239"/>
      <c r="Y13" s="239"/>
      <c r="Z13" s="239"/>
      <c r="AA13" s="239"/>
      <c r="AB13" s="239"/>
      <c r="AC13" s="172"/>
    </row>
    <row r="14" spans="1:29" s="62" customFormat="1" ht="51.75" thickBot="1" x14ac:dyDescent="0.25">
      <c r="A14" s="291"/>
      <c r="B14" s="292"/>
      <c r="C14" s="292"/>
      <c r="D14" s="294"/>
      <c r="E14" s="296"/>
      <c r="F14" s="235" t="s">
        <v>80</v>
      </c>
      <c r="G14" s="236" t="s">
        <v>81</v>
      </c>
      <c r="H14" s="236" t="s">
        <v>82</v>
      </c>
      <c r="I14" s="236" t="s">
        <v>83</v>
      </c>
      <c r="J14" s="236" t="s">
        <v>84</v>
      </c>
      <c r="K14" s="120" t="s">
        <v>85</v>
      </c>
      <c r="L14" s="121" t="s">
        <v>86</v>
      </c>
      <c r="M14" s="236" t="s">
        <v>82</v>
      </c>
      <c r="N14" s="236" t="s">
        <v>83</v>
      </c>
      <c r="O14" s="122" t="s">
        <v>84</v>
      </c>
      <c r="P14" s="123" t="s">
        <v>87</v>
      </c>
      <c r="Q14" s="239"/>
      <c r="R14" s="239"/>
      <c r="S14" s="239"/>
      <c r="T14" s="239"/>
      <c r="U14" s="239"/>
      <c r="V14" s="239"/>
      <c r="W14" s="239"/>
      <c r="X14" s="239"/>
      <c r="Y14" s="239"/>
      <c r="Z14" s="239"/>
      <c r="AA14" s="239"/>
      <c r="AB14" s="239"/>
      <c r="AC14" s="172"/>
    </row>
    <row r="15" spans="1:29" s="114" customFormat="1" ht="13.5" thickBot="1" x14ac:dyDescent="0.25">
      <c r="A15" s="124">
        <v>1</v>
      </c>
      <c r="B15" s="124">
        <v>2</v>
      </c>
      <c r="C15" s="125">
        <v>3</v>
      </c>
      <c r="D15" s="124">
        <v>4</v>
      </c>
      <c r="E15" s="124">
        <v>5</v>
      </c>
      <c r="F15" s="124">
        <v>6</v>
      </c>
      <c r="G15" s="124">
        <v>7</v>
      </c>
      <c r="H15" s="124">
        <v>8</v>
      </c>
      <c r="I15" s="124">
        <v>9</v>
      </c>
      <c r="J15" s="124">
        <v>10</v>
      </c>
      <c r="K15" s="124">
        <v>11</v>
      </c>
      <c r="L15" s="124">
        <v>12</v>
      </c>
      <c r="M15" s="124">
        <v>13</v>
      </c>
      <c r="N15" s="124">
        <v>14</v>
      </c>
      <c r="O15" s="124">
        <v>15</v>
      </c>
      <c r="P15" s="124">
        <v>16</v>
      </c>
      <c r="Q15" s="240"/>
      <c r="R15" s="240"/>
      <c r="S15" s="240"/>
      <c r="T15" s="240"/>
      <c r="U15" s="240"/>
      <c r="V15" s="240"/>
      <c r="W15" s="240"/>
      <c r="X15" s="240"/>
      <c r="Y15" s="240"/>
      <c r="Z15" s="240"/>
      <c r="AA15" s="240"/>
      <c r="AB15" s="240"/>
      <c r="AC15" s="111">
        <v>1</v>
      </c>
    </row>
    <row r="16" spans="1:29" ht="13.5" thickTop="1" x14ac:dyDescent="0.2">
      <c r="A16" s="131"/>
      <c r="B16" s="132">
        <v>0</v>
      </c>
      <c r="C16" s="141">
        <v>0</v>
      </c>
      <c r="D16" s="142"/>
      <c r="E16" s="143"/>
      <c r="F16" s="134">
        <v>0</v>
      </c>
      <c r="G16" s="134">
        <v>0</v>
      </c>
      <c r="H16" s="135">
        <f t="shared" ref="H16:H43" si="0">G16*F16</f>
        <v>0</v>
      </c>
      <c r="I16" s="144">
        <v>0</v>
      </c>
      <c r="J16" s="134">
        <v>0</v>
      </c>
      <c r="K16" s="130">
        <f t="shared" ref="K16:K47" si="1">ROUND(H16+J16+I16,2)</f>
        <v>0</v>
      </c>
      <c r="L16" s="130">
        <f t="shared" ref="L16:L47" si="2">ROUND(E16*F16,2)</f>
        <v>0</v>
      </c>
      <c r="M16" s="130">
        <f t="shared" ref="M16:M47" si="3">ROUND(E16*H16,2)</f>
        <v>0</v>
      </c>
      <c r="N16" s="130">
        <f t="shared" ref="N16:N47" si="4">ROUND(E16*I16,2)</f>
        <v>0</v>
      </c>
      <c r="O16" s="130">
        <f t="shared" ref="O16:O47" si="5">ROUND(E16*J16,2)</f>
        <v>0</v>
      </c>
      <c r="P16" s="130">
        <f>M16+N16+O16</f>
        <v>0</v>
      </c>
      <c r="Q16" s="171"/>
      <c r="R16" s="171"/>
      <c r="S16" s="171"/>
      <c r="T16" s="171"/>
      <c r="U16" s="171"/>
      <c r="V16" s="171"/>
      <c r="W16" s="171"/>
      <c r="X16" s="171"/>
      <c r="Y16" s="171"/>
      <c r="Z16" s="171"/>
      <c r="AA16" s="171"/>
      <c r="AB16" s="171"/>
      <c r="AC16" s="111">
        <v>2</v>
      </c>
    </row>
    <row r="17" spans="1:29" s="248" customFormat="1" x14ac:dyDescent="0.2">
      <c r="A17" s="126" t="s">
        <v>88</v>
      </c>
      <c r="B17" s="126">
        <v>0</v>
      </c>
      <c r="C17" s="127" t="s">
        <v>70</v>
      </c>
      <c r="D17" s="126"/>
      <c r="E17" s="126"/>
      <c r="F17" s="128">
        <v>0</v>
      </c>
      <c r="G17" s="134">
        <v>0</v>
      </c>
      <c r="H17" s="129">
        <f t="shared" si="0"/>
        <v>0</v>
      </c>
      <c r="I17" s="252">
        <v>0</v>
      </c>
      <c r="J17" s="145">
        <v>0</v>
      </c>
      <c r="K17" s="130">
        <f t="shared" si="1"/>
        <v>0</v>
      </c>
      <c r="L17" s="130">
        <f t="shared" si="2"/>
        <v>0</v>
      </c>
      <c r="M17" s="130">
        <f t="shared" si="3"/>
        <v>0</v>
      </c>
      <c r="N17" s="130">
        <f t="shared" si="4"/>
        <v>0</v>
      </c>
      <c r="O17" s="130">
        <f t="shared" si="5"/>
        <v>0</v>
      </c>
      <c r="P17" s="130">
        <f>M17+N17+O17</f>
        <v>0</v>
      </c>
      <c r="Q17" s="171"/>
      <c r="R17" s="171"/>
      <c r="S17" s="171"/>
      <c r="T17" s="171"/>
      <c r="U17" s="171"/>
      <c r="V17" s="171"/>
      <c r="W17" s="171"/>
      <c r="X17" s="171"/>
      <c r="Y17" s="171"/>
      <c r="Z17" s="171"/>
      <c r="AA17" s="171"/>
      <c r="AB17" s="171"/>
      <c r="AC17" s="111">
        <v>3</v>
      </c>
    </row>
    <row r="18" spans="1:29" x14ac:dyDescent="0.2">
      <c r="A18" s="126">
        <v>1.1000000000000001</v>
      </c>
      <c r="B18" s="132">
        <v>0</v>
      </c>
      <c r="C18" s="147" t="s">
        <v>267</v>
      </c>
      <c r="D18" s="131"/>
      <c r="E18" s="131"/>
      <c r="F18" s="134">
        <v>0</v>
      </c>
      <c r="G18" s="134">
        <v>0</v>
      </c>
      <c r="H18" s="135">
        <f t="shared" si="0"/>
        <v>0</v>
      </c>
      <c r="I18" s="144">
        <v>0</v>
      </c>
      <c r="J18" s="136">
        <v>0</v>
      </c>
      <c r="K18" s="130">
        <f t="shared" si="1"/>
        <v>0</v>
      </c>
      <c r="L18" s="130">
        <f t="shared" si="2"/>
        <v>0</v>
      </c>
      <c r="M18" s="130">
        <f t="shared" si="3"/>
        <v>0</v>
      </c>
      <c r="N18" s="130">
        <f t="shared" si="4"/>
        <v>0</v>
      </c>
      <c r="O18" s="130">
        <f t="shared" si="5"/>
        <v>0</v>
      </c>
      <c r="P18" s="130">
        <f>M18+N18+O18</f>
        <v>0</v>
      </c>
      <c r="Q18" s="171"/>
      <c r="R18" s="171"/>
      <c r="S18" s="171"/>
      <c r="T18" s="171"/>
      <c r="U18" s="171"/>
      <c r="V18" s="171"/>
      <c r="W18" s="171"/>
      <c r="X18" s="171"/>
      <c r="Y18" s="171"/>
      <c r="Z18" s="171"/>
      <c r="AA18" s="171"/>
      <c r="AB18" s="171"/>
      <c r="AC18" s="111">
        <v>4</v>
      </c>
    </row>
    <row r="19" spans="1:29" x14ac:dyDescent="0.2">
      <c r="A19" s="131">
        <v>1</v>
      </c>
      <c r="B19" s="132" t="s">
        <v>285</v>
      </c>
      <c r="C19" s="141" t="s">
        <v>271</v>
      </c>
      <c r="D19" s="131" t="s">
        <v>48</v>
      </c>
      <c r="E19" s="175">
        <v>398</v>
      </c>
      <c r="F19" s="134"/>
      <c r="G19" s="134"/>
      <c r="H19" s="135">
        <f t="shared" si="0"/>
        <v>0</v>
      </c>
      <c r="I19" s="144"/>
      <c r="J19" s="134"/>
      <c r="K19" s="130">
        <f t="shared" si="1"/>
        <v>0</v>
      </c>
      <c r="L19" s="130">
        <f t="shared" si="2"/>
        <v>0</v>
      </c>
      <c r="M19" s="130">
        <f t="shared" si="3"/>
        <v>0</v>
      </c>
      <c r="N19" s="130">
        <f t="shared" si="4"/>
        <v>0</v>
      </c>
      <c r="O19" s="130">
        <f t="shared" si="5"/>
        <v>0</v>
      </c>
      <c r="P19" s="130">
        <f t="shared" ref="P19:P24" si="6">M19+N19+O19</f>
        <v>0</v>
      </c>
      <c r="Q19" s="171"/>
      <c r="R19" s="171"/>
      <c r="S19" s="171"/>
      <c r="T19" s="171"/>
      <c r="U19" s="171"/>
      <c r="V19" s="171"/>
      <c r="W19" s="171"/>
      <c r="X19" s="171"/>
      <c r="Y19" s="171"/>
      <c r="Z19" s="171"/>
      <c r="AA19" s="171"/>
      <c r="AB19" s="171"/>
    </row>
    <row r="20" spans="1:29" x14ac:dyDescent="0.2">
      <c r="A20" s="131">
        <v>2</v>
      </c>
      <c r="B20" s="132" t="s">
        <v>285</v>
      </c>
      <c r="C20" s="137" t="s">
        <v>52</v>
      </c>
      <c r="D20" s="131" t="s">
        <v>51</v>
      </c>
      <c r="E20" s="131">
        <v>1</v>
      </c>
      <c r="F20" s="134"/>
      <c r="G20" s="134"/>
      <c r="H20" s="135">
        <f t="shared" si="0"/>
        <v>0</v>
      </c>
      <c r="I20" s="144"/>
      <c r="J20" s="136"/>
      <c r="K20" s="130">
        <f t="shared" si="1"/>
        <v>0</v>
      </c>
      <c r="L20" s="130">
        <f t="shared" si="2"/>
        <v>0</v>
      </c>
      <c r="M20" s="130">
        <f t="shared" si="3"/>
        <v>0</v>
      </c>
      <c r="N20" s="130">
        <f t="shared" si="4"/>
        <v>0</v>
      </c>
      <c r="O20" s="130">
        <f t="shared" si="5"/>
        <v>0</v>
      </c>
      <c r="P20" s="130">
        <f t="shared" si="6"/>
        <v>0</v>
      </c>
      <c r="Q20" s="171"/>
      <c r="R20" s="171"/>
      <c r="S20" s="171"/>
      <c r="T20" s="171"/>
      <c r="U20" s="171"/>
      <c r="V20" s="171"/>
      <c r="W20" s="171"/>
      <c r="X20" s="171"/>
      <c r="Y20" s="171"/>
      <c r="Z20" s="171"/>
      <c r="AA20" s="171"/>
      <c r="AB20" s="171"/>
      <c r="AC20" s="111">
        <v>6</v>
      </c>
    </row>
    <row r="21" spans="1:29" ht="25.5" x14ac:dyDescent="0.2">
      <c r="A21" s="131">
        <v>3</v>
      </c>
      <c r="B21" s="132" t="s">
        <v>285</v>
      </c>
      <c r="C21" s="137" t="s">
        <v>265</v>
      </c>
      <c r="D21" s="131" t="s">
        <v>51</v>
      </c>
      <c r="E21" s="131">
        <v>1</v>
      </c>
      <c r="F21" s="134"/>
      <c r="G21" s="134"/>
      <c r="H21" s="135">
        <f t="shared" si="0"/>
        <v>0</v>
      </c>
      <c r="I21" s="144"/>
      <c r="J21" s="136"/>
      <c r="K21" s="130">
        <f t="shared" si="1"/>
        <v>0</v>
      </c>
      <c r="L21" s="130">
        <f t="shared" si="2"/>
        <v>0</v>
      </c>
      <c r="M21" s="130">
        <f t="shared" si="3"/>
        <v>0</v>
      </c>
      <c r="N21" s="130">
        <f t="shared" si="4"/>
        <v>0</v>
      </c>
      <c r="O21" s="130">
        <f t="shared" si="5"/>
        <v>0</v>
      </c>
      <c r="P21" s="130">
        <f t="shared" si="6"/>
        <v>0</v>
      </c>
      <c r="Q21" s="171"/>
      <c r="R21" s="171"/>
      <c r="S21" s="171"/>
      <c r="T21" s="171"/>
      <c r="U21" s="171"/>
      <c r="V21" s="171"/>
      <c r="W21" s="171"/>
      <c r="X21" s="171"/>
      <c r="Y21" s="171"/>
      <c r="Z21" s="171"/>
      <c r="AA21" s="171"/>
      <c r="AB21" s="171"/>
      <c r="AC21" s="111">
        <v>7</v>
      </c>
    </row>
    <row r="22" spans="1:29" ht="25.5" x14ac:dyDescent="0.2">
      <c r="A22" s="131">
        <v>4</v>
      </c>
      <c r="B22" s="132" t="s">
        <v>285</v>
      </c>
      <c r="C22" s="137" t="s">
        <v>89</v>
      </c>
      <c r="D22" s="131" t="s">
        <v>51</v>
      </c>
      <c r="E22" s="131">
        <v>1</v>
      </c>
      <c r="F22" s="134"/>
      <c r="G22" s="134"/>
      <c r="H22" s="135">
        <f t="shared" si="0"/>
        <v>0</v>
      </c>
      <c r="I22" s="144"/>
      <c r="J22" s="136"/>
      <c r="K22" s="130">
        <f t="shared" si="1"/>
        <v>0</v>
      </c>
      <c r="L22" s="130">
        <f t="shared" si="2"/>
        <v>0</v>
      </c>
      <c r="M22" s="130">
        <f t="shared" si="3"/>
        <v>0</v>
      </c>
      <c r="N22" s="130">
        <f t="shared" si="4"/>
        <v>0</v>
      </c>
      <c r="O22" s="130">
        <f t="shared" si="5"/>
        <v>0</v>
      </c>
      <c r="P22" s="130">
        <f t="shared" si="6"/>
        <v>0</v>
      </c>
      <c r="Q22" s="171"/>
      <c r="R22" s="171"/>
      <c r="S22" s="171"/>
      <c r="T22" s="171"/>
      <c r="U22" s="171"/>
      <c r="V22" s="171"/>
      <c r="W22" s="171"/>
      <c r="X22" s="171"/>
      <c r="Y22" s="171"/>
      <c r="Z22" s="171"/>
      <c r="AA22" s="171"/>
      <c r="AB22" s="171"/>
      <c r="AC22" s="111">
        <v>7</v>
      </c>
    </row>
    <row r="23" spans="1:29" x14ac:dyDescent="0.2">
      <c r="A23" s="126">
        <v>5</v>
      </c>
      <c r="B23" s="132" t="s">
        <v>285</v>
      </c>
      <c r="C23" s="141" t="s">
        <v>266</v>
      </c>
      <c r="D23" s="131" t="s">
        <v>51</v>
      </c>
      <c r="E23" s="131">
        <v>4</v>
      </c>
      <c r="F23" s="134"/>
      <c r="G23" s="134"/>
      <c r="H23" s="135">
        <f t="shared" si="0"/>
        <v>0</v>
      </c>
      <c r="I23" s="144"/>
      <c r="J23" s="134"/>
      <c r="K23" s="130">
        <f t="shared" si="1"/>
        <v>0</v>
      </c>
      <c r="L23" s="130">
        <f t="shared" si="2"/>
        <v>0</v>
      </c>
      <c r="M23" s="130">
        <f t="shared" si="3"/>
        <v>0</v>
      </c>
      <c r="N23" s="130">
        <f t="shared" si="4"/>
        <v>0</v>
      </c>
      <c r="O23" s="130">
        <f t="shared" si="5"/>
        <v>0</v>
      </c>
      <c r="P23" s="130">
        <f t="shared" si="6"/>
        <v>0</v>
      </c>
      <c r="Q23" s="171"/>
      <c r="R23" s="171"/>
      <c r="S23" s="171"/>
      <c r="T23" s="171"/>
      <c r="U23" s="171"/>
      <c r="V23" s="171"/>
      <c r="W23" s="171"/>
      <c r="X23" s="171"/>
      <c r="Y23" s="171"/>
      <c r="Z23" s="171"/>
      <c r="AA23" s="171"/>
      <c r="AB23" s="171"/>
    </row>
    <row r="24" spans="1:29" ht="51" x14ac:dyDescent="0.2">
      <c r="A24" s="131">
        <v>6</v>
      </c>
      <c r="B24" s="132" t="s">
        <v>285</v>
      </c>
      <c r="C24" s="141" t="s">
        <v>272</v>
      </c>
      <c r="D24" s="131" t="s">
        <v>46</v>
      </c>
      <c r="E24" s="175">
        <v>170</v>
      </c>
      <c r="F24" s="134"/>
      <c r="G24" s="134"/>
      <c r="H24" s="135">
        <f t="shared" ref="H24" si="7">G24*F24</f>
        <v>0</v>
      </c>
      <c r="I24" s="144"/>
      <c r="J24" s="134"/>
      <c r="K24" s="130">
        <f t="shared" si="1"/>
        <v>0</v>
      </c>
      <c r="L24" s="130">
        <f t="shared" si="2"/>
        <v>0</v>
      </c>
      <c r="M24" s="130">
        <f t="shared" si="3"/>
        <v>0</v>
      </c>
      <c r="N24" s="130">
        <f t="shared" si="4"/>
        <v>0</v>
      </c>
      <c r="O24" s="130">
        <f t="shared" si="5"/>
        <v>0</v>
      </c>
      <c r="P24" s="130">
        <f t="shared" si="6"/>
        <v>0</v>
      </c>
      <c r="Q24" s="171"/>
      <c r="R24" s="171"/>
      <c r="S24" s="171"/>
      <c r="T24" s="171"/>
      <c r="U24" s="171"/>
      <c r="V24" s="171"/>
      <c r="W24" s="171"/>
      <c r="X24" s="171"/>
      <c r="Y24" s="171"/>
      <c r="Z24" s="171"/>
      <c r="AA24" s="171"/>
      <c r="AB24" s="171"/>
      <c r="AC24" s="111">
        <v>12</v>
      </c>
    </row>
    <row r="25" spans="1:29" x14ac:dyDescent="0.2">
      <c r="A25" s="131"/>
      <c r="B25" s="132">
        <v>0</v>
      </c>
      <c r="C25" s="137">
        <v>0</v>
      </c>
      <c r="D25" s="131"/>
      <c r="E25" s="131"/>
      <c r="F25" s="134"/>
      <c r="G25" s="134"/>
      <c r="H25" s="135">
        <f t="shared" si="0"/>
        <v>0</v>
      </c>
      <c r="I25" s="144"/>
      <c r="J25" s="134"/>
      <c r="K25" s="130">
        <f t="shared" si="1"/>
        <v>0</v>
      </c>
      <c r="L25" s="130">
        <f t="shared" si="2"/>
        <v>0</v>
      </c>
      <c r="M25" s="130">
        <f t="shared" si="3"/>
        <v>0</v>
      </c>
      <c r="N25" s="130">
        <f t="shared" si="4"/>
        <v>0</v>
      </c>
      <c r="O25" s="130">
        <f t="shared" si="5"/>
        <v>0</v>
      </c>
      <c r="P25" s="130">
        <f t="shared" ref="P25:P69" si="8">M25+N25+O25</f>
        <v>0</v>
      </c>
      <c r="Q25" s="171"/>
      <c r="R25" s="171"/>
      <c r="S25" s="171"/>
      <c r="T25" s="171"/>
      <c r="U25" s="171"/>
      <c r="V25" s="171"/>
      <c r="W25" s="171"/>
      <c r="X25" s="171"/>
      <c r="Y25" s="171"/>
      <c r="Z25" s="171"/>
      <c r="AA25" s="171"/>
      <c r="AB25" s="171"/>
      <c r="AC25" s="111">
        <v>12</v>
      </c>
    </row>
    <row r="26" spans="1:29" x14ac:dyDescent="0.2">
      <c r="A26" s="126">
        <v>1.2</v>
      </c>
      <c r="B26" s="132">
        <v>0</v>
      </c>
      <c r="C26" s="147" t="s">
        <v>69</v>
      </c>
      <c r="D26" s="131"/>
      <c r="E26" s="131"/>
      <c r="F26" s="134"/>
      <c r="G26" s="134"/>
      <c r="H26" s="135">
        <f t="shared" si="0"/>
        <v>0</v>
      </c>
      <c r="I26" s="144"/>
      <c r="J26" s="134"/>
      <c r="K26" s="130">
        <f t="shared" si="1"/>
        <v>0</v>
      </c>
      <c r="L26" s="130">
        <f t="shared" si="2"/>
        <v>0</v>
      </c>
      <c r="M26" s="130">
        <f t="shared" si="3"/>
        <v>0</v>
      </c>
      <c r="N26" s="130">
        <f t="shared" si="4"/>
        <v>0</v>
      </c>
      <c r="O26" s="130">
        <f t="shared" si="5"/>
        <v>0</v>
      </c>
      <c r="P26" s="130">
        <f t="shared" si="8"/>
        <v>0</v>
      </c>
      <c r="Q26" s="171"/>
      <c r="R26" s="171"/>
      <c r="S26" s="171"/>
      <c r="T26" s="171"/>
      <c r="U26" s="171"/>
      <c r="V26" s="171"/>
      <c r="W26" s="171"/>
      <c r="X26" s="171"/>
      <c r="Y26" s="171"/>
      <c r="Z26" s="171"/>
      <c r="AA26" s="171"/>
      <c r="AB26" s="171"/>
      <c r="AC26" s="111">
        <v>13</v>
      </c>
    </row>
    <row r="27" spans="1:29" x14ac:dyDescent="0.2">
      <c r="A27" s="168">
        <v>1</v>
      </c>
      <c r="B27" s="167">
        <v>0</v>
      </c>
      <c r="C27" s="147" t="s">
        <v>134</v>
      </c>
      <c r="D27" s="131"/>
      <c r="E27" s="131"/>
      <c r="F27" s="134"/>
      <c r="G27" s="134"/>
      <c r="H27" s="135">
        <f t="shared" si="0"/>
        <v>0</v>
      </c>
      <c r="I27" s="144"/>
      <c r="J27" s="134"/>
      <c r="K27" s="130">
        <f t="shared" si="1"/>
        <v>0</v>
      </c>
      <c r="L27" s="130">
        <f t="shared" si="2"/>
        <v>0</v>
      </c>
      <c r="M27" s="130">
        <f t="shared" si="3"/>
        <v>0</v>
      </c>
      <c r="N27" s="130">
        <f t="shared" si="4"/>
        <v>0</v>
      </c>
      <c r="O27" s="130">
        <f t="shared" si="5"/>
        <v>0</v>
      </c>
      <c r="P27" s="130">
        <f t="shared" si="8"/>
        <v>0</v>
      </c>
      <c r="Q27" s="171"/>
      <c r="R27" s="171"/>
      <c r="S27" s="171"/>
      <c r="T27" s="171"/>
      <c r="U27" s="171"/>
      <c r="V27" s="171"/>
      <c r="W27" s="171"/>
      <c r="X27" s="171"/>
      <c r="Y27" s="171"/>
      <c r="Z27" s="171"/>
      <c r="AA27" s="171"/>
      <c r="AB27" s="171"/>
      <c r="AC27" s="111">
        <v>14</v>
      </c>
    </row>
    <row r="28" spans="1:29" x14ac:dyDescent="0.2">
      <c r="A28" s="131" t="s">
        <v>197</v>
      </c>
      <c r="B28" s="132">
        <v>0</v>
      </c>
      <c r="C28" s="141" t="s">
        <v>135</v>
      </c>
      <c r="D28" s="131" t="s">
        <v>51</v>
      </c>
      <c r="E28" s="131">
        <v>8</v>
      </c>
      <c r="F28" s="134"/>
      <c r="G28" s="134"/>
      <c r="H28" s="135">
        <f t="shared" si="0"/>
        <v>0</v>
      </c>
      <c r="I28" s="144"/>
      <c r="J28" s="134"/>
      <c r="K28" s="130">
        <f t="shared" si="1"/>
        <v>0</v>
      </c>
      <c r="L28" s="130">
        <f t="shared" si="2"/>
        <v>0</v>
      </c>
      <c r="M28" s="130">
        <f t="shared" si="3"/>
        <v>0</v>
      </c>
      <c r="N28" s="130">
        <f t="shared" si="4"/>
        <v>0</v>
      </c>
      <c r="O28" s="130">
        <f t="shared" si="5"/>
        <v>0</v>
      </c>
      <c r="P28" s="130">
        <f t="shared" si="8"/>
        <v>0</v>
      </c>
      <c r="Q28" s="171"/>
      <c r="R28" s="171"/>
      <c r="S28" s="171"/>
      <c r="T28" s="171"/>
      <c r="U28" s="171"/>
      <c r="V28" s="171"/>
      <c r="W28" s="171"/>
      <c r="X28" s="171"/>
      <c r="Y28" s="171"/>
      <c r="Z28" s="171"/>
      <c r="AA28" s="171"/>
      <c r="AB28" s="171"/>
      <c r="AC28" s="111">
        <v>15</v>
      </c>
    </row>
    <row r="29" spans="1:29" x14ac:dyDescent="0.2">
      <c r="A29" s="131" t="s">
        <v>198</v>
      </c>
      <c r="B29" s="132">
        <v>0</v>
      </c>
      <c r="C29" s="141" t="s">
        <v>136</v>
      </c>
      <c r="D29" s="131" t="s">
        <v>51</v>
      </c>
      <c r="E29" s="131">
        <v>1</v>
      </c>
      <c r="F29" s="134"/>
      <c r="G29" s="134"/>
      <c r="H29" s="135">
        <f t="shared" si="0"/>
        <v>0</v>
      </c>
      <c r="I29" s="144"/>
      <c r="J29" s="134"/>
      <c r="K29" s="130">
        <f t="shared" si="1"/>
        <v>0</v>
      </c>
      <c r="L29" s="130">
        <f t="shared" si="2"/>
        <v>0</v>
      </c>
      <c r="M29" s="130">
        <f t="shared" si="3"/>
        <v>0</v>
      </c>
      <c r="N29" s="130">
        <f t="shared" si="4"/>
        <v>0</v>
      </c>
      <c r="O29" s="130">
        <f t="shared" si="5"/>
        <v>0</v>
      </c>
      <c r="P29" s="130">
        <f t="shared" si="8"/>
        <v>0</v>
      </c>
      <c r="Q29" s="171"/>
      <c r="R29" s="171"/>
      <c r="S29" s="171"/>
      <c r="T29" s="171"/>
      <c r="U29" s="171"/>
      <c r="V29" s="171"/>
      <c r="W29" s="171"/>
      <c r="X29" s="171"/>
      <c r="Y29" s="171"/>
      <c r="Z29" s="171"/>
      <c r="AA29" s="171"/>
      <c r="AB29" s="171"/>
      <c r="AC29" s="111">
        <v>16</v>
      </c>
    </row>
    <row r="30" spans="1:29" x14ac:dyDescent="0.2">
      <c r="A30" s="126">
        <v>2</v>
      </c>
      <c r="B30" s="167">
        <v>0</v>
      </c>
      <c r="C30" s="147" t="s">
        <v>137</v>
      </c>
      <c r="D30" s="131"/>
      <c r="E30" s="131"/>
      <c r="F30" s="134"/>
      <c r="G30" s="134"/>
      <c r="H30" s="135">
        <f t="shared" si="0"/>
        <v>0</v>
      </c>
      <c r="I30" s="144"/>
      <c r="J30" s="134"/>
      <c r="K30" s="130">
        <f t="shared" si="1"/>
        <v>0</v>
      </c>
      <c r="L30" s="130">
        <f t="shared" si="2"/>
        <v>0</v>
      </c>
      <c r="M30" s="130">
        <f t="shared" si="3"/>
        <v>0</v>
      </c>
      <c r="N30" s="130">
        <f t="shared" si="4"/>
        <v>0</v>
      </c>
      <c r="O30" s="130">
        <f t="shared" si="5"/>
        <v>0</v>
      </c>
      <c r="P30" s="130">
        <f t="shared" si="8"/>
        <v>0</v>
      </c>
      <c r="Q30" s="171"/>
      <c r="R30" s="171"/>
      <c r="S30" s="171"/>
      <c r="T30" s="171"/>
      <c r="U30" s="171"/>
      <c r="V30" s="171"/>
      <c r="W30" s="171"/>
      <c r="X30" s="171"/>
      <c r="Y30" s="171"/>
      <c r="Z30" s="171"/>
      <c r="AA30" s="171"/>
      <c r="AB30" s="171"/>
      <c r="AC30" s="111">
        <v>18</v>
      </c>
    </row>
    <row r="31" spans="1:29" ht="25.5" x14ac:dyDescent="0.2">
      <c r="A31" s="131">
        <v>2.1</v>
      </c>
      <c r="B31" s="132">
        <v>0</v>
      </c>
      <c r="C31" s="141" t="s">
        <v>138</v>
      </c>
      <c r="D31" s="131" t="s">
        <v>46</v>
      </c>
      <c r="E31" s="131">
        <v>42</v>
      </c>
      <c r="F31" s="134"/>
      <c r="G31" s="134"/>
      <c r="H31" s="135">
        <f t="shared" si="0"/>
        <v>0</v>
      </c>
      <c r="I31" s="144"/>
      <c r="J31" s="134"/>
      <c r="K31" s="130">
        <f t="shared" si="1"/>
        <v>0</v>
      </c>
      <c r="L31" s="130">
        <f t="shared" si="2"/>
        <v>0</v>
      </c>
      <c r="M31" s="130">
        <f t="shared" si="3"/>
        <v>0</v>
      </c>
      <c r="N31" s="130">
        <f t="shared" si="4"/>
        <v>0</v>
      </c>
      <c r="O31" s="130">
        <f t="shared" si="5"/>
        <v>0</v>
      </c>
      <c r="P31" s="130">
        <f t="shared" si="8"/>
        <v>0</v>
      </c>
      <c r="Q31" s="171"/>
      <c r="R31" s="171"/>
      <c r="S31" s="171"/>
      <c r="T31" s="171"/>
      <c r="U31" s="171"/>
      <c r="V31" s="171"/>
      <c r="W31" s="171"/>
      <c r="X31" s="171"/>
      <c r="Y31" s="171"/>
      <c r="Z31" s="171"/>
      <c r="AA31" s="171"/>
      <c r="AB31" s="171"/>
      <c r="AC31" s="111">
        <v>19</v>
      </c>
    </row>
    <row r="32" spans="1:29" x14ac:dyDescent="0.2">
      <c r="A32" s="131">
        <v>2.2000000000000002</v>
      </c>
      <c r="B32" s="132">
        <v>0</v>
      </c>
      <c r="C32" s="141" t="s">
        <v>139</v>
      </c>
      <c r="D32" s="131" t="s">
        <v>46</v>
      </c>
      <c r="E32" s="131">
        <v>20</v>
      </c>
      <c r="F32" s="134"/>
      <c r="G32" s="134"/>
      <c r="H32" s="135">
        <f t="shared" si="0"/>
        <v>0</v>
      </c>
      <c r="I32" s="144"/>
      <c r="J32" s="134"/>
      <c r="K32" s="130">
        <f t="shared" si="1"/>
        <v>0</v>
      </c>
      <c r="L32" s="130">
        <f t="shared" si="2"/>
        <v>0</v>
      </c>
      <c r="M32" s="130">
        <f t="shared" si="3"/>
        <v>0</v>
      </c>
      <c r="N32" s="130">
        <f t="shared" si="4"/>
        <v>0</v>
      </c>
      <c r="O32" s="130">
        <f t="shared" si="5"/>
        <v>0</v>
      </c>
      <c r="P32" s="130">
        <f t="shared" si="8"/>
        <v>0</v>
      </c>
      <c r="Q32" s="171"/>
      <c r="R32" s="171"/>
      <c r="S32" s="171"/>
      <c r="T32" s="171"/>
      <c r="U32" s="171"/>
      <c r="V32" s="171"/>
      <c r="W32" s="171"/>
      <c r="X32" s="171"/>
      <c r="Y32" s="171"/>
      <c r="Z32" s="171"/>
      <c r="AA32" s="171"/>
      <c r="AB32" s="171"/>
      <c r="AC32" s="111">
        <v>20</v>
      </c>
    </row>
    <row r="33" spans="1:29" ht="25.5" x14ac:dyDescent="0.2">
      <c r="A33" s="131">
        <v>2.2999999999999998</v>
      </c>
      <c r="B33" s="132">
        <v>0</v>
      </c>
      <c r="C33" s="141" t="s">
        <v>140</v>
      </c>
      <c r="D33" s="131" t="s">
        <v>46</v>
      </c>
      <c r="E33" s="131">
        <v>12</v>
      </c>
      <c r="F33" s="134"/>
      <c r="G33" s="134"/>
      <c r="H33" s="135">
        <f t="shared" si="0"/>
        <v>0</v>
      </c>
      <c r="I33" s="144"/>
      <c r="J33" s="134"/>
      <c r="K33" s="130">
        <f t="shared" si="1"/>
        <v>0</v>
      </c>
      <c r="L33" s="130">
        <f t="shared" si="2"/>
        <v>0</v>
      </c>
      <c r="M33" s="130">
        <f t="shared" si="3"/>
        <v>0</v>
      </c>
      <c r="N33" s="130">
        <f t="shared" si="4"/>
        <v>0</v>
      </c>
      <c r="O33" s="130">
        <f t="shared" si="5"/>
        <v>0</v>
      </c>
      <c r="P33" s="130">
        <f t="shared" si="8"/>
        <v>0</v>
      </c>
      <c r="Q33" s="171"/>
      <c r="R33" s="171"/>
      <c r="S33" s="171"/>
      <c r="T33" s="171"/>
      <c r="U33" s="171"/>
      <c r="V33" s="171"/>
      <c r="W33" s="171"/>
      <c r="X33" s="171"/>
      <c r="Y33" s="171"/>
      <c r="Z33" s="171"/>
      <c r="AA33" s="171"/>
      <c r="AB33" s="171"/>
      <c r="AC33" s="111">
        <v>21</v>
      </c>
    </row>
    <row r="34" spans="1:29" x14ac:dyDescent="0.2">
      <c r="A34" s="131">
        <v>2.4</v>
      </c>
      <c r="B34" s="132">
        <v>0</v>
      </c>
      <c r="C34" s="141" t="s">
        <v>141</v>
      </c>
      <c r="D34" s="131" t="s">
        <v>46</v>
      </c>
      <c r="E34" s="131">
        <v>1.8</v>
      </c>
      <c r="F34" s="134"/>
      <c r="G34" s="134"/>
      <c r="H34" s="135">
        <f t="shared" si="0"/>
        <v>0</v>
      </c>
      <c r="I34" s="144"/>
      <c r="J34" s="134"/>
      <c r="K34" s="130">
        <f t="shared" si="1"/>
        <v>0</v>
      </c>
      <c r="L34" s="130">
        <f t="shared" si="2"/>
        <v>0</v>
      </c>
      <c r="M34" s="130">
        <f t="shared" si="3"/>
        <v>0</v>
      </c>
      <c r="N34" s="130">
        <f t="shared" si="4"/>
        <v>0</v>
      </c>
      <c r="O34" s="130">
        <f t="shared" si="5"/>
        <v>0</v>
      </c>
      <c r="P34" s="130">
        <f t="shared" si="8"/>
        <v>0</v>
      </c>
      <c r="Q34" s="171"/>
      <c r="R34" s="171"/>
      <c r="S34" s="171"/>
      <c r="T34" s="171"/>
      <c r="U34" s="171"/>
      <c r="V34" s="171"/>
      <c r="W34" s="171"/>
      <c r="X34" s="171"/>
      <c r="Y34" s="171"/>
      <c r="Z34" s="171"/>
      <c r="AA34" s="171"/>
      <c r="AB34" s="171"/>
      <c r="AC34" s="111">
        <v>22</v>
      </c>
    </row>
    <row r="35" spans="1:29" ht="25.5" x14ac:dyDescent="0.2">
      <c r="A35" s="131">
        <v>2.5</v>
      </c>
      <c r="B35" s="132">
        <v>0</v>
      </c>
      <c r="C35" s="141" t="s">
        <v>142</v>
      </c>
      <c r="D35" s="131" t="s">
        <v>46</v>
      </c>
      <c r="E35" s="131">
        <v>4.5</v>
      </c>
      <c r="F35" s="134"/>
      <c r="G35" s="134"/>
      <c r="H35" s="135">
        <f t="shared" si="0"/>
        <v>0</v>
      </c>
      <c r="I35" s="144"/>
      <c r="J35" s="134"/>
      <c r="K35" s="130">
        <f t="shared" si="1"/>
        <v>0</v>
      </c>
      <c r="L35" s="130">
        <f t="shared" si="2"/>
        <v>0</v>
      </c>
      <c r="M35" s="130">
        <f t="shared" si="3"/>
        <v>0</v>
      </c>
      <c r="N35" s="130">
        <f t="shared" si="4"/>
        <v>0</v>
      </c>
      <c r="O35" s="130">
        <f t="shared" si="5"/>
        <v>0</v>
      </c>
      <c r="P35" s="130">
        <f t="shared" si="8"/>
        <v>0</v>
      </c>
      <c r="Q35" s="171"/>
      <c r="R35" s="171"/>
      <c r="S35" s="171"/>
      <c r="T35" s="171"/>
      <c r="U35" s="171"/>
      <c r="V35" s="171"/>
      <c r="W35" s="171"/>
      <c r="X35" s="171"/>
      <c r="Y35" s="171"/>
      <c r="Z35" s="171"/>
      <c r="AA35" s="171"/>
      <c r="AB35" s="171"/>
      <c r="AC35" s="111">
        <v>23</v>
      </c>
    </row>
    <row r="36" spans="1:29" ht="25.5" x14ac:dyDescent="0.2">
      <c r="A36" s="131">
        <v>2.6</v>
      </c>
      <c r="B36" s="132">
        <v>0</v>
      </c>
      <c r="C36" s="174" t="s">
        <v>147</v>
      </c>
      <c r="D36" s="131" t="s">
        <v>47</v>
      </c>
      <c r="E36" s="131">
        <v>19.27</v>
      </c>
      <c r="F36" s="134"/>
      <c r="G36" s="134"/>
      <c r="H36" s="135">
        <f t="shared" si="0"/>
        <v>0</v>
      </c>
      <c r="I36" s="144"/>
      <c r="J36" s="134"/>
      <c r="K36" s="130">
        <f t="shared" si="1"/>
        <v>0</v>
      </c>
      <c r="L36" s="130">
        <f t="shared" si="2"/>
        <v>0</v>
      </c>
      <c r="M36" s="130">
        <f t="shared" si="3"/>
        <v>0</v>
      </c>
      <c r="N36" s="130">
        <f t="shared" si="4"/>
        <v>0</v>
      </c>
      <c r="O36" s="130">
        <f t="shared" si="5"/>
        <v>0</v>
      </c>
      <c r="P36" s="130">
        <f t="shared" si="8"/>
        <v>0</v>
      </c>
      <c r="Q36" s="171"/>
      <c r="R36" s="171"/>
      <c r="S36" s="171"/>
      <c r="T36" s="171"/>
      <c r="U36" s="171"/>
      <c r="V36" s="171"/>
      <c r="W36" s="171"/>
      <c r="X36" s="171"/>
      <c r="Y36" s="171"/>
      <c r="Z36" s="171"/>
      <c r="AA36" s="171"/>
      <c r="AB36" s="171"/>
      <c r="AC36" s="111">
        <v>24</v>
      </c>
    </row>
    <row r="37" spans="1:29" x14ac:dyDescent="0.2">
      <c r="A37" s="126">
        <v>3</v>
      </c>
      <c r="B37" s="167">
        <v>0</v>
      </c>
      <c r="C37" s="147" t="s">
        <v>151</v>
      </c>
      <c r="D37" s="131"/>
      <c r="E37" s="131"/>
      <c r="F37" s="134"/>
      <c r="G37" s="134"/>
      <c r="H37" s="135">
        <f t="shared" si="0"/>
        <v>0</v>
      </c>
      <c r="I37" s="144"/>
      <c r="J37" s="134"/>
      <c r="K37" s="130">
        <f t="shared" si="1"/>
        <v>0</v>
      </c>
      <c r="L37" s="130">
        <f t="shared" si="2"/>
        <v>0</v>
      </c>
      <c r="M37" s="130">
        <f t="shared" si="3"/>
        <v>0</v>
      </c>
      <c r="N37" s="130">
        <f t="shared" si="4"/>
        <v>0</v>
      </c>
      <c r="O37" s="130">
        <f t="shared" si="5"/>
        <v>0</v>
      </c>
      <c r="P37" s="130">
        <f t="shared" si="8"/>
        <v>0</v>
      </c>
      <c r="Q37" s="171"/>
      <c r="R37" s="171"/>
      <c r="S37" s="171"/>
      <c r="T37" s="171"/>
      <c r="U37" s="171"/>
      <c r="V37" s="171"/>
      <c r="W37" s="171"/>
      <c r="X37" s="171"/>
      <c r="Y37" s="171"/>
      <c r="Z37" s="171"/>
      <c r="AA37" s="171"/>
      <c r="AB37" s="171"/>
      <c r="AC37" s="111">
        <v>26</v>
      </c>
    </row>
    <row r="38" spans="1:29" x14ac:dyDescent="0.2">
      <c r="A38" s="131">
        <v>3.1</v>
      </c>
      <c r="B38" s="132">
        <v>0</v>
      </c>
      <c r="C38" s="133" t="s">
        <v>153</v>
      </c>
      <c r="D38" s="131"/>
      <c r="E38" s="131"/>
      <c r="F38" s="134"/>
      <c r="G38" s="134"/>
      <c r="H38" s="135">
        <f t="shared" si="0"/>
        <v>0</v>
      </c>
      <c r="I38" s="144"/>
      <c r="J38" s="134"/>
      <c r="K38" s="130">
        <f t="shared" si="1"/>
        <v>0</v>
      </c>
      <c r="L38" s="130">
        <f t="shared" si="2"/>
        <v>0</v>
      </c>
      <c r="M38" s="130">
        <f t="shared" si="3"/>
        <v>0</v>
      </c>
      <c r="N38" s="130">
        <f t="shared" si="4"/>
        <v>0</v>
      </c>
      <c r="O38" s="130">
        <f t="shared" si="5"/>
        <v>0</v>
      </c>
      <c r="P38" s="130">
        <f t="shared" si="8"/>
        <v>0</v>
      </c>
      <c r="Q38" s="171"/>
      <c r="R38" s="171"/>
      <c r="S38" s="171"/>
      <c r="T38" s="171"/>
      <c r="U38" s="171"/>
      <c r="V38" s="171"/>
      <c r="W38" s="171"/>
      <c r="X38" s="171"/>
      <c r="Y38" s="171"/>
      <c r="Z38" s="171"/>
      <c r="AA38" s="171"/>
      <c r="AB38" s="171"/>
      <c r="AC38" s="111">
        <v>27</v>
      </c>
    </row>
    <row r="39" spans="1:29" x14ac:dyDescent="0.2">
      <c r="A39" s="131">
        <v>1</v>
      </c>
      <c r="B39" s="132">
        <v>0</v>
      </c>
      <c r="C39" s="141" t="s">
        <v>152</v>
      </c>
      <c r="D39" s="131" t="s">
        <v>51</v>
      </c>
      <c r="E39" s="131">
        <v>1</v>
      </c>
      <c r="F39" s="134"/>
      <c r="G39" s="134"/>
      <c r="H39" s="135">
        <f t="shared" si="0"/>
        <v>0</v>
      </c>
      <c r="I39" s="144"/>
      <c r="J39" s="134"/>
      <c r="K39" s="130">
        <f t="shared" si="1"/>
        <v>0</v>
      </c>
      <c r="L39" s="130">
        <f t="shared" si="2"/>
        <v>0</v>
      </c>
      <c r="M39" s="130">
        <f t="shared" si="3"/>
        <v>0</v>
      </c>
      <c r="N39" s="130">
        <f t="shared" si="4"/>
        <v>0</v>
      </c>
      <c r="O39" s="130">
        <f t="shared" si="5"/>
        <v>0</v>
      </c>
      <c r="P39" s="130">
        <f t="shared" si="8"/>
        <v>0</v>
      </c>
      <c r="Q39" s="171"/>
      <c r="R39" s="171"/>
      <c r="S39" s="171"/>
      <c r="T39" s="171"/>
      <c r="U39" s="171"/>
      <c r="V39" s="171"/>
      <c r="W39" s="171"/>
      <c r="X39" s="171"/>
      <c r="Y39" s="171"/>
      <c r="Z39" s="171"/>
      <c r="AA39" s="171"/>
      <c r="AB39" s="171"/>
      <c r="AC39" s="111">
        <v>28</v>
      </c>
    </row>
    <row r="40" spans="1:29" x14ac:dyDescent="0.2">
      <c r="A40" s="131">
        <v>2</v>
      </c>
      <c r="B40" s="132">
        <v>0</v>
      </c>
      <c r="C40" s="141" t="s">
        <v>200</v>
      </c>
      <c r="D40" s="131" t="s">
        <v>51</v>
      </c>
      <c r="E40" s="131">
        <v>2</v>
      </c>
      <c r="F40" s="134"/>
      <c r="G40" s="134"/>
      <c r="H40" s="135">
        <f t="shared" si="0"/>
        <v>0</v>
      </c>
      <c r="I40" s="144"/>
      <c r="J40" s="134"/>
      <c r="K40" s="130">
        <f t="shared" si="1"/>
        <v>0</v>
      </c>
      <c r="L40" s="130">
        <f t="shared" si="2"/>
        <v>0</v>
      </c>
      <c r="M40" s="130">
        <f t="shared" si="3"/>
        <v>0</v>
      </c>
      <c r="N40" s="130">
        <f t="shared" si="4"/>
        <v>0</v>
      </c>
      <c r="O40" s="130">
        <f t="shared" si="5"/>
        <v>0</v>
      </c>
      <c r="P40" s="130">
        <f t="shared" si="8"/>
        <v>0</v>
      </c>
      <c r="Q40" s="171"/>
      <c r="R40" s="171"/>
      <c r="S40" s="171"/>
      <c r="T40" s="171"/>
      <c r="U40" s="171"/>
      <c r="V40" s="171"/>
      <c r="W40" s="171"/>
      <c r="X40" s="171"/>
      <c r="Y40" s="171"/>
      <c r="Z40" s="171"/>
      <c r="AA40" s="171"/>
      <c r="AB40" s="171"/>
      <c r="AC40" s="111">
        <v>29</v>
      </c>
    </row>
    <row r="41" spans="1:29" x14ac:dyDescent="0.2">
      <c r="A41" s="131">
        <v>3</v>
      </c>
      <c r="B41" s="132">
        <v>0</v>
      </c>
      <c r="C41" s="141" t="s">
        <v>199</v>
      </c>
      <c r="D41" s="131" t="s">
        <v>51</v>
      </c>
      <c r="E41" s="131">
        <v>3</v>
      </c>
      <c r="F41" s="134"/>
      <c r="G41" s="134"/>
      <c r="H41" s="135">
        <f t="shared" si="0"/>
        <v>0</v>
      </c>
      <c r="I41" s="144"/>
      <c r="J41" s="134"/>
      <c r="K41" s="130">
        <f t="shared" si="1"/>
        <v>0</v>
      </c>
      <c r="L41" s="130">
        <f t="shared" si="2"/>
        <v>0</v>
      </c>
      <c r="M41" s="130">
        <f t="shared" si="3"/>
        <v>0</v>
      </c>
      <c r="N41" s="130">
        <f t="shared" si="4"/>
        <v>0</v>
      </c>
      <c r="O41" s="130">
        <f t="shared" si="5"/>
        <v>0</v>
      </c>
      <c r="P41" s="130">
        <f t="shared" si="8"/>
        <v>0</v>
      </c>
      <c r="Q41" s="171"/>
      <c r="R41" s="171"/>
      <c r="S41" s="171"/>
      <c r="T41" s="171"/>
      <c r="U41" s="171"/>
      <c r="V41" s="171"/>
      <c r="W41" s="171"/>
      <c r="X41" s="171"/>
      <c r="Y41" s="171"/>
      <c r="Z41" s="171"/>
      <c r="AA41" s="171"/>
      <c r="AB41" s="171"/>
      <c r="AC41" s="111">
        <v>30</v>
      </c>
    </row>
    <row r="42" spans="1:29" x14ac:dyDescent="0.2">
      <c r="A42" s="131">
        <v>3.2</v>
      </c>
      <c r="B42" s="132">
        <v>0</v>
      </c>
      <c r="C42" s="133" t="s">
        <v>154</v>
      </c>
      <c r="D42" s="131"/>
      <c r="E42" s="131"/>
      <c r="F42" s="134"/>
      <c r="G42" s="134"/>
      <c r="H42" s="135">
        <f t="shared" si="0"/>
        <v>0</v>
      </c>
      <c r="I42" s="144"/>
      <c r="J42" s="134"/>
      <c r="K42" s="130">
        <f t="shared" si="1"/>
        <v>0</v>
      </c>
      <c r="L42" s="130">
        <f t="shared" si="2"/>
        <v>0</v>
      </c>
      <c r="M42" s="130">
        <f t="shared" si="3"/>
        <v>0</v>
      </c>
      <c r="N42" s="130">
        <f t="shared" si="4"/>
        <v>0</v>
      </c>
      <c r="O42" s="130">
        <f t="shared" si="5"/>
        <v>0</v>
      </c>
      <c r="P42" s="130">
        <f t="shared" si="8"/>
        <v>0</v>
      </c>
      <c r="Q42" s="171"/>
      <c r="R42" s="171"/>
      <c r="S42" s="171"/>
      <c r="T42" s="171"/>
      <c r="U42" s="171"/>
      <c r="V42" s="171"/>
      <c r="W42" s="171"/>
      <c r="X42" s="171"/>
      <c r="Y42" s="171"/>
      <c r="Z42" s="171"/>
      <c r="AA42" s="171"/>
      <c r="AB42" s="171"/>
      <c r="AC42" s="111">
        <v>32</v>
      </c>
    </row>
    <row r="43" spans="1:29" x14ac:dyDescent="0.2">
      <c r="A43" s="131">
        <v>1</v>
      </c>
      <c r="B43" s="132">
        <v>0</v>
      </c>
      <c r="C43" s="141" t="s">
        <v>155</v>
      </c>
      <c r="D43" s="131" t="s">
        <v>47</v>
      </c>
      <c r="E43" s="175">
        <v>31</v>
      </c>
      <c r="F43" s="134"/>
      <c r="G43" s="134"/>
      <c r="H43" s="135">
        <f t="shared" si="0"/>
        <v>0</v>
      </c>
      <c r="I43" s="144"/>
      <c r="J43" s="134"/>
      <c r="K43" s="130">
        <f t="shared" si="1"/>
        <v>0</v>
      </c>
      <c r="L43" s="130">
        <f t="shared" si="2"/>
        <v>0</v>
      </c>
      <c r="M43" s="130">
        <f t="shared" si="3"/>
        <v>0</v>
      </c>
      <c r="N43" s="130">
        <f t="shared" si="4"/>
        <v>0</v>
      </c>
      <c r="O43" s="130">
        <f t="shared" si="5"/>
        <v>0</v>
      </c>
      <c r="P43" s="130">
        <f t="shared" si="8"/>
        <v>0</v>
      </c>
      <c r="Q43" s="171"/>
      <c r="R43" s="171"/>
      <c r="S43" s="171"/>
      <c r="T43" s="171"/>
      <c r="U43" s="171"/>
      <c r="V43" s="171"/>
      <c r="W43" s="171"/>
      <c r="X43" s="171"/>
      <c r="Y43" s="171"/>
      <c r="Z43" s="171"/>
      <c r="AA43" s="171"/>
      <c r="AB43" s="171"/>
      <c r="AC43" s="111">
        <v>33</v>
      </c>
    </row>
    <row r="44" spans="1:29" x14ac:dyDescent="0.2">
      <c r="A44" s="131">
        <v>2</v>
      </c>
      <c r="B44" s="132">
        <v>0</v>
      </c>
      <c r="C44" s="141" t="s">
        <v>156</v>
      </c>
      <c r="D44" s="131" t="s">
        <v>47</v>
      </c>
      <c r="E44" s="131">
        <v>3.74</v>
      </c>
      <c r="F44" s="134"/>
      <c r="G44" s="134"/>
      <c r="H44" s="135">
        <f t="shared" ref="H44:H66" si="9">G44*F44</f>
        <v>0</v>
      </c>
      <c r="I44" s="144"/>
      <c r="J44" s="134"/>
      <c r="K44" s="130">
        <f t="shared" si="1"/>
        <v>0</v>
      </c>
      <c r="L44" s="130">
        <f t="shared" si="2"/>
        <v>0</v>
      </c>
      <c r="M44" s="130">
        <f t="shared" si="3"/>
        <v>0</v>
      </c>
      <c r="N44" s="130">
        <f t="shared" si="4"/>
        <v>0</v>
      </c>
      <c r="O44" s="130">
        <f t="shared" si="5"/>
        <v>0</v>
      </c>
      <c r="P44" s="130">
        <f t="shared" si="8"/>
        <v>0</v>
      </c>
      <c r="Q44" s="171"/>
      <c r="R44" s="171"/>
      <c r="S44" s="171"/>
      <c r="T44" s="171"/>
      <c r="U44" s="171"/>
      <c r="V44" s="171"/>
      <c r="W44" s="171"/>
      <c r="X44" s="171"/>
      <c r="Y44" s="171"/>
      <c r="Z44" s="171"/>
      <c r="AA44" s="171"/>
      <c r="AB44" s="171"/>
      <c r="AC44" s="111">
        <v>34</v>
      </c>
    </row>
    <row r="45" spans="1:29" x14ac:dyDescent="0.2">
      <c r="A45" s="131">
        <v>3</v>
      </c>
      <c r="B45" s="132">
        <v>0</v>
      </c>
      <c r="C45" s="141" t="s">
        <v>157</v>
      </c>
      <c r="D45" s="131" t="s">
        <v>51</v>
      </c>
      <c r="E45" s="131">
        <v>2</v>
      </c>
      <c r="F45" s="134"/>
      <c r="G45" s="134"/>
      <c r="H45" s="135">
        <f t="shared" si="9"/>
        <v>0</v>
      </c>
      <c r="I45" s="144"/>
      <c r="J45" s="134"/>
      <c r="K45" s="130">
        <f t="shared" si="1"/>
        <v>0</v>
      </c>
      <c r="L45" s="130">
        <f t="shared" si="2"/>
        <v>0</v>
      </c>
      <c r="M45" s="130">
        <f t="shared" si="3"/>
        <v>0</v>
      </c>
      <c r="N45" s="130">
        <f t="shared" si="4"/>
        <v>0</v>
      </c>
      <c r="O45" s="130">
        <f t="shared" si="5"/>
        <v>0</v>
      </c>
      <c r="P45" s="130">
        <f t="shared" si="8"/>
        <v>0</v>
      </c>
      <c r="Q45" s="171"/>
      <c r="R45" s="171"/>
      <c r="S45" s="171"/>
      <c r="T45" s="171"/>
      <c r="U45" s="171"/>
      <c r="V45" s="171"/>
      <c r="W45" s="171"/>
      <c r="X45" s="171"/>
      <c r="Y45" s="171"/>
      <c r="Z45" s="171"/>
      <c r="AA45" s="171"/>
      <c r="AB45" s="171"/>
      <c r="AC45" s="111">
        <v>35</v>
      </c>
    </row>
    <row r="46" spans="1:29" x14ac:dyDescent="0.2">
      <c r="A46" s="131">
        <v>4</v>
      </c>
      <c r="B46" s="132">
        <v>0</v>
      </c>
      <c r="C46" s="141" t="s">
        <v>158</v>
      </c>
      <c r="D46" s="131" t="s">
        <v>51</v>
      </c>
      <c r="E46" s="131">
        <v>2</v>
      </c>
      <c r="F46" s="134"/>
      <c r="G46" s="134"/>
      <c r="H46" s="135">
        <f t="shared" si="9"/>
        <v>0</v>
      </c>
      <c r="I46" s="144"/>
      <c r="J46" s="134"/>
      <c r="K46" s="130">
        <f t="shared" si="1"/>
        <v>0</v>
      </c>
      <c r="L46" s="130">
        <f t="shared" si="2"/>
        <v>0</v>
      </c>
      <c r="M46" s="130">
        <f t="shared" si="3"/>
        <v>0</v>
      </c>
      <c r="N46" s="130">
        <f t="shared" si="4"/>
        <v>0</v>
      </c>
      <c r="O46" s="130">
        <f t="shared" si="5"/>
        <v>0</v>
      </c>
      <c r="P46" s="130">
        <f t="shared" si="8"/>
        <v>0</v>
      </c>
      <c r="Q46" s="171"/>
      <c r="R46" s="171"/>
      <c r="S46" s="171"/>
      <c r="T46" s="171"/>
      <c r="U46" s="171"/>
      <c r="V46" s="171"/>
      <c r="W46" s="171"/>
      <c r="X46" s="171"/>
      <c r="Y46" s="171"/>
      <c r="Z46" s="171"/>
      <c r="AA46" s="171"/>
      <c r="AB46" s="171"/>
      <c r="AC46" s="111">
        <v>36</v>
      </c>
    </row>
    <row r="47" spans="1:29" x14ac:dyDescent="0.2">
      <c r="A47" s="131">
        <v>5</v>
      </c>
      <c r="B47" s="132">
        <v>0</v>
      </c>
      <c r="C47" s="141" t="s">
        <v>159</v>
      </c>
      <c r="D47" s="131" t="s">
        <v>47</v>
      </c>
      <c r="E47" s="131">
        <v>7.6</v>
      </c>
      <c r="F47" s="134"/>
      <c r="G47" s="134"/>
      <c r="H47" s="135">
        <f t="shared" si="9"/>
        <v>0</v>
      </c>
      <c r="I47" s="144"/>
      <c r="J47" s="134"/>
      <c r="K47" s="130">
        <f t="shared" si="1"/>
        <v>0</v>
      </c>
      <c r="L47" s="130">
        <f t="shared" si="2"/>
        <v>0</v>
      </c>
      <c r="M47" s="130">
        <f t="shared" si="3"/>
        <v>0</v>
      </c>
      <c r="N47" s="130">
        <f t="shared" si="4"/>
        <v>0</v>
      </c>
      <c r="O47" s="130">
        <f t="shared" si="5"/>
        <v>0</v>
      </c>
      <c r="P47" s="130">
        <f t="shared" si="8"/>
        <v>0</v>
      </c>
      <c r="Q47" s="171"/>
      <c r="R47" s="171"/>
      <c r="S47" s="171"/>
      <c r="T47" s="171"/>
      <c r="U47" s="171"/>
      <c r="V47" s="171"/>
      <c r="W47" s="171"/>
      <c r="X47" s="171"/>
      <c r="Y47" s="171"/>
      <c r="Z47" s="171"/>
      <c r="AA47" s="171"/>
      <c r="AB47" s="171"/>
      <c r="AC47" s="111">
        <v>37</v>
      </c>
    </row>
    <row r="48" spans="1:29" ht="25.5" x14ac:dyDescent="0.2">
      <c r="A48" s="131">
        <v>6</v>
      </c>
      <c r="B48" s="132">
        <v>0</v>
      </c>
      <c r="C48" s="141" t="s">
        <v>168</v>
      </c>
      <c r="D48" s="131" t="s">
        <v>47</v>
      </c>
      <c r="E48" s="131">
        <v>19.7</v>
      </c>
      <c r="F48" s="134"/>
      <c r="G48" s="134"/>
      <c r="H48" s="135">
        <f t="shared" si="9"/>
        <v>0</v>
      </c>
      <c r="I48" s="144"/>
      <c r="J48" s="134"/>
      <c r="K48" s="130">
        <f t="shared" ref="K48:K79" si="10">ROUND(H48+J48+I48,2)</f>
        <v>0</v>
      </c>
      <c r="L48" s="130">
        <f t="shared" ref="L48:L69" si="11">ROUND(E48*F48,2)</f>
        <v>0</v>
      </c>
      <c r="M48" s="130">
        <f t="shared" ref="M48:M69" si="12">ROUND(E48*H48,2)</f>
        <v>0</v>
      </c>
      <c r="N48" s="130">
        <f t="shared" ref="N48:N69" si="13">ROUND(E48*I48,2)</f>
        <v>0</v>
      </c>
      <c r="O48" s="130">
        <f t="shared" ref="O48:O69" si="14">ROUND(E48*J48,2)</f>
        <v>0</v>
      </c>
      <c r="P48" s="130">
        <f t="shared" si="8"/>
        <v>0</v>
      </c>
      <c r="Q48" s="171"/>
      <c r="R48" s="171"/>
      <c r="S48" s="171"/>
      <c r="T48" s="171"/>
      <c r="U48" s="171"/>
      <c r="V48" s="171"/>
      <c r="W48" s="171"/>
      <c r="X48" s="171"/>
      <c r="Y48" s="171"/>
      <c r="Z48" s="171"/>
      <c r="AA48" s="171"/>
      <c r="AB48" s="171"/>
      <c r="AC48" s="111">
        <v>38</v>
      </c>
    </row>
    <row r="49" spans="1:29" ht="25.5" x14ac:dyDescent="0.2">
      <c r="A49" s="131">
        <v>7</v>
      </c>
      <c r="B49" s="132">
        <v>0</v>
      </c>
      <c r="C49" s="141" t="s">
        <v>169</v>
      </c>
      <c r="D49" s="131" t="s">
        <v>46</v>
      </c>
      <c r="E49" s="175">
        <v>4</v>
      </c>
      <c r="F49" s="134"/>
      <c r="G49" s="134"/>
      <c r="H49" s="135">
        <f t="shared" si="9"/>
        <v>0</v>
      </c>
      <c r="I49" s="144"/>
      <c r="J49" s="134"/>
      <c r="K49" s="130">
        <f t="shared" si="10"/>
        <v>0</v>
      </c>
      <c r="L49" s="130">
        <f t="shared" si="11"/>
        <v>0</v>
      </c>
      <c r="M49" s="130">
        <f t="shared" si="12"/>
        <v>0</v>
      </c>
      <c r="N49" s="130">
        <f t="shared" si="13"/>
        <v>0</v>
      </c>
      <c r="O49" s="130">
        <f t="shared" si="14"/>
        <v>0</v>
      </c>
      <c r="P49" s="130">
        <f t="shared" si="8"/>
        <v>0</v>
      </c>
      <c r="Q49" s="171"/>
      <c r="R49" s="171"/>
      <c r="S49" s="171"/>
      <c r="T49" s="171"/>
      <c r="U49" s="171"/>
      <c r="V49" s="171"/>
      <c r="W49" s="171"/>
      <c r="X49" s="171"/>
      <c r="Y49" s="171"/>
      <c r="Z49" s="171"/>
      <c r="AA49" s="171"/>
      <c r="AB49" s="171"/>
      <c r="AC49" s="111">
        <v>39</v>
      </c>
    </row>
    <row r="50" spans="1:29" x14ac:dyDescent="0.2">
      <c r="A50" s="131">
        <v>3.3</v>
      </c>
      <c r="B50" s="132">
        <v>0</v>
      </c>
      <c r="C50" s="133" t="s">
        <v>160</v>
      </c>
      <c r="D50" s="131"/>
      <c r="E50" s="131"/>
      <c r="F50" s="134"/>
      <c r="G50" s="134"/>
      <c r="H50" s="135">
        <f t="shared" si="9"/>
        <v>0</v>
      </c>
      <c r="I50" s="144"/>
      <c r="J50" s="134"/>
      <c r="K50" s="130">
        <f t="shared" si="10"/>
        <v>0</v>
      </c>
      <c r="L50" s="130">
        <f t="shared" si="11"/>
        <v>0</v>
      </c>
      <c r="M50" s="130">
        <f t="shared" si="12"/>
        <v>0</v>
      </c>
      <c r="N50" s="130">
        <f t="shared" si="13"/>
        <v>0</v>
      </c>
      <c r="O50" s="130">
        <f t="shared" si="14"/>
        <v>0</v>
      </c>
      <c r="P50" s="130">
        <f t="shared" si="8"/>
        <v>0</v>
      </c>
      <c r="Q50" s="171"/>
      <c r="R50" s="171"/>
      <c r="S50" s="171"/>
      <c r="T50" s="171"/>
      <c r="U50" s="171"/>
      <c r="V50" s="171"/>
      <c r="W50" s="171"/>
      <c r="X50" s="171"/>
      <c r="Y50" s="171"/>
      <c r="Z50" s="171"/>
      <c r="AA50" s="171"/>
      <c r="AB50" s="171"/>
      <c r="AC50" s="111">
        <v>41</v>
      </c>
    </row>
    <row r="51" spans="1:29" x14ac:dyDescent="0.2">
      <c r="A51" s="131">
        <v>1</v>
      </c>
      <c r="B51" s="132">
        <v>0</v>
      </c>
      <c r="C51" s="141" t="s">
        <v>155</v>
      </c>
      <c r="D51" s="131" t="s">
        <v>47</v>
      </c>
      <c r="E51" s="175">
        <v>54</v>
      </c>
      <c r="F51" s="134"/>
      <c r="G51" s="134"/>
      <c r="H51" s="135">
        <f t="shared" si="9"/>
        <v>0</v>
      </c>
      <c r="I51" s="144"/>
      <c r="J51" s="134"/>
      <c r="K51" s="130">
        <f t="shared" si="10"/>
        <v>0</v>
      </c>
      <c r="L51" s="130">
        <f t="shared" si="11"/>
        <v>0</v>
      </c>
      <c r="M51" s="130">
        <f t="shared" si="12"/>
        <v>0</v>
      </c>
      <c r="N51" s="130">
        <f t="shared" si="13"/>
        <v>0</v>
      </c>
      <c r="O51" s="130">
        <f t="shared" si="14"/>
        <v>0</v>
      </c>
      <c r="P51" s="130">
        <f t="shared" si="8"/>
        <v>0</v>
      </c>
      <c r="Q51" s="171"/>
      <c r="R51" s="171"/>
      <c r="S51" s="171"/>
      <c r="T51" s="171"/>
      <c r="U51" s="171"/>
      <c r="V51" s="171"/>
      <c r="W51" s="171"/>
      <c r="X51" s="171"/>
      <c r="Y51" s="171"/>
      <c r="Z51" s="171"/>
      <c r="AA51" s="171"/>
      <c r="AB51" s="171"/>
      <c r="AC51" s="111">
        <v>42</v>
      </c>
    </row>
    <row r="52" spans="1:29" x14ac:dyDescent="0.2">
      <c r="A52" s="131">
        <v>2</v>
      </c>
      <c r="B52" s="132">
        <v>0</v>
      </c>
      <c r="C52" s="141" t="s">
        <v>156</v>
      </c>
      <c r="D52" s="131" t="s">
        <v>47</v>
      </c>
      <c r="E52" s="131">
        <v>14.4</v>
      </c>
      <c r="F52" s="134"/>
      <c r="G52" s="134"/>
      <c r="H52" s="135">
        <f t="shared" si="9"/>
        <v>0</v>
      </c>
      <c r="I52" s="144"/>
      <c r="J52" s="134"/>
      <c r="K52" s="130">
        <f t="shared" si="10"/>
        <v>0</v>
      </c>
      <c r="L52" s="130">
        <f t="shared" si="11"/>
        <v>0</v>
      </c>
      <c r="M52" s="130">
        <f t="shared" si="12"/>
        <v>0</v>
      </c>
      <c r="N52" s="130">
        <f t="shared" si="13"/>
        <v>0</v>
      </c>
      <c r="O52" s="130">
        <f t="shared" si="14"/>
        <v>0</v>
      </c>
      <c r="P52" s="130">
        <f t="shared" si="8"/>
        <v>0</v>
      </c>
      <c r="Q52" s="171"/>
      <c r="R52" s="171"/>
      <c r="S52" s="171"/>
      <c r="T52" s="171"/>
      <c r="U52" s="171"/>
      <c r="V52" s="171"/>
      <c r="W52" s="171"/>
      <c r="X52" s="171"/>
      <c r="Y52" s="171"/>
      <c r="Z52" s="171"/>
      <c r="AA52" s="171"/>
      <c r="AB52" s="171"/>
      <c r="AC52" s="111">
        <v>43</v>
      </c>
    </row>
    <row r="53" spans="1:29" x14ac:dyDescent="0.2">
      <c r="A53" s="131">
        <v>3</v>
      </c>
      <c r="B53" s="132">
        <v>0</v>
      </c>
      <c r="C53" s="141" t="s">
        <v>157</v>
      </c>
      <c r="D53" s="131" t="s">
        <v>51</v>
      </c>
      <c r="E53" s="131">
        <v>3</v>
      </c>
      <c r="F53" s="134"/>
      <c r="G53" s="134"/>
      <c r="H53" s="135">
        <f t="shared" si="9"/>
        <v>0</v>
      </c>
      <c r="I53" s="144"/>
      <c r="J53" s="134"/>
      <c r="K53" s="130">
        <f t="shared" si="10"/>
        <v>0</v>
      </c>
      <c r="L53" s="130">
        <f t="shared" si="11"/>
        <v>0</v>
      </c>
      <c r="M53" s="130">
        <f t="shared" si="12"/>
        <v>0</v>
      </c>
      <c r="N53" s="130">
        <f t="shared" si="13"/>
        <v>0</v>
      </c>
      <c r="O53" s="130">
        <f t="shared" si="14"/>
        <v>0</v>
      </c>
      <c r="P53" s="130">
        <f t="shared" si="8"/>
        <v>0</v>
      </c>
      <c r="Q53" s="171"/>
      <c r="R53" s="171"/>
      <c r="S53" s="171"/>
      <c r="T53" s="171"/>
      <c r="U53" s="171"/>
      <c r="V53" s="171"/>
      <c r="W53" s="171"/>
      <c r="X53" s="171"/>
      <c r="Y53" s="171"/>
      <c r="Z53" s="171"/>
      <c r="AA53" s="171"/>
      <c r="AB53" s="171"/>
      <c r="AC53" s="111">
        <v>44</v>
      </c>
    </row>
    <row r="54" spans="1:29" x14ac:dyDescent="0.2">
      <c r="A54" s="131">
        <v>4</v>
      </c>
      <c r="B54" s="132">
        <v>0</v>
      </c>
      <c r="C54" s="141" t="s">
        <v>161</v>
      </c>
      <c r="D54" s="131" t="s">
        <v>51</v>
      </c>
      <c r="E54" s="131">
        <v>1</v>
      </c>
      <c r="F54" s="134"/>
      <c r="G54" s="134"/>
      <c r="H54" s="135">
        <f t="shared" si="9"/>
        <v>0</v>
      </c>
      <c r="I54" s="144"/>
      <c r="J54" s="134"/>
      <c r="K54" s="130">
        <f t="shared" si="10"/>
        <v>0</v>
      </c>
      <c r="L54" s="130">
        <f t="shared" si="11"/>
        <v>0</v>
      </c>
      <c r="M54" s="130">
        <f t="shared" si="12"/>
        <v>0</v>
      </c>
      <c r="N54" s="130">
        <f t="shared" si="13"/>
        <v>0</v>
      </c>
      <c r="O54" s="130">
        <f t="shared" si="14"/>
        <v>0</v>
      </c>
      <c r="P54" s="130">
        <f t="shared" si="8"/>
        <v>0</v>
      </c>
      <c r="Q54" s="171"/>
      <c r="R54" s="171"/>
      <c r="S54" s="171"/>
      <c r="T54" s="171"/>
      <c r="U54" s="171"/>
      <c r="V54" s="171"/>
      <c r="W54" s="171"/>
      <c r="X54" s="171"/>
      <c r="Y54" s="171"/>
      <c r="Z54" s="171"/>
      <c r="AA54" s="171"/>
      <c r="AB54" s="171"/>
      <c r="AC54" s="111">
        <v>45</v>
      </c>
    </row>
    <row r="55" spans="1:29" x14ac:dyDescent="0.2">
      <c r="A55" s="131">
        <v>5</v>
      </c>
      <c r="B55" s="132">
        <v>0</v>
      </c>
      <c r="C55" s="141" t="s">
        <v>162</v>
      </c>
      <c r="D55" s="131" t="s">
        <v>47</v>
      </c>
      <c r="E55" s="131">
        <v>14.8</v>
      </c>
      <c r="F55" s="134"/>
      <c r="G55" s="134"/>
      <c r="H55" s="135">
        <f t="shared" si="9"/>
        <v>0</v>
      </c>
      <c r="I55" s="144"/>
      <c r="J55" s="134"/>
      <c r="K55" s="130">
        <f t="shared" si="10"/>
        <v>0</v>
      </c>
      <c r="L55" s="130">
        <f t="shared" si="11"/>
        <v>0</v>
      </c>
      <c r="M55" s="130">
        <f t="shared" si="12"/>
        <v>0</v>
      </c>
      <c r="N55" s="130">
        <f t="shared" si="13"/>
        <v>0</v>
      </c>
      <c r="O55" s="130">
        <f t="shared" si="14"/>
        <v>0</v>
      </c>
      <c r="P55" s="130">
        <f t="shared" si="8"/>
        <v>0</v>
      </c>
      <c r="Q55" s="171"/>
      <c r="R55" s="171"/>
      <c r="S55" s="171"/>
      <c r="T55" s="171"/>
      <c r="U55" s="171"/>
      <c r="V55" s="171"/>
      <c r="W55" s="171"/>
      <c r="X55" s="171"/>
      <c r="Y55" s="171"/>
      <c r="Z55" s="171"/>
      <c r="AA55" s="171"/>
      <c r="AB55" s="171"/>
      <c r="AC55" s="111">
        <v>46</v>
      </c>
    </row>
    <row r="56" spans="1:29" x14ac:dyDescent="0.2">
      <c r="A56" s="131">
        <v>6</v>
      </c>
      <c r="B56" s="132">
        <v>0</v>
      </c>
      <c r="C56" s="141" t="s">
        <v>163</v>
      </c>
      <c r="D56" s="131" t="s">
        <v>112</v>
      </c>
      <c r="E56" s="131">
        <v>1</v>
      </c>
      <c r="F56" s="134"/>
      <c r="G56" s="134"/>
      <c r="H56" s="135">
        <f t="shared" si="9"/>
        <v>0</v>
      </c>
      <c r="I56" s="144"/>
      <c r="J56" s="134"/>
      <c r="K56" s="130">
        <f t="shared" si="10"/>
        <v>0</v>
      </c>
      <c r="L56" s="130">
        <f t="shared" si="11"/>
        <v>0</v>
      </c>
      <c r="M56" s="130">
        <f t="shared" si="12"/>
        <v>0</v>
      </c>
      <c r="N56" s="130">
        <f t="shared" si="13"/>
        <v>0</v>
      </c>
      <c r="O56" s="130">
        <f t="shared" si="14"/>
        <v>0</v>
      </c>
      <c r="P56" s="130">
        <f t="shared" si="8"/>
        <v>0</v>
      </c>
      <c r="Q56" s="171"/>
      <c r="R56" s="171"/>
      <c r="S56" s="171"/>
      <c r="T56" s="171"/>
      <c r="U56" s="171"/>
      <c r="V56" s="171"/>
      <c r="W56" s="171"/>
      <c r="X56" s="171"/>
      <c r="Y56" s="171"/>
      <c r="Z56" s="171"/>
      <c r="AA56" s="171"/>
      <c r="AB56" s="171"/>
      <c r="AC56" s="111">
        <v>47</v>
      </c>
    </row>
    <row r="57" spans="1:29" x14ac:dyDescent="0.2">
      <c r="A57" s="131">
        <v>7</v>
      </c>
      <c r="B57" s="132">
        <v>0</v>
      </c>
      <c r="C57" s="141" t="s">
        <v>164</v>
      </c>
      <c r="D57" s="131" t="s">
        <v>47</v>
      </c>
      <c r="E57" s="131">
        <v>8.9600000000000009</v>
      </c>
      <c r="F57" s="134"/>
      <c r="G57" s="134"/>
      <c r="H57" s="135">
        <f t="shared" si="9"/>
        <v>0</v>
      </c>
      <c r="I57" s="144"/>
      <c r="J57" s="134"/>
      <c r="K57" s="130">
        <f t="shared" si="10"/>
        <v>0</v>
      </c>
      <c r="L57" s="130">
        <f t="shared" si="11"/>
        <v>0</v>
      </c>
      <c r="M57" s="130">
        <f t="shared" si="12"/>
        <v>0</v>
      </c>
      <c r="N57" s="130">
        <f t="shared" si="13"/>
        <v>0</v>
      </c>
      <c r="O57" s="130">
        <f t="shared" si="14"/>
        <v>0</v>
      </c>
      <c r="P57" s="130">
        <f t="shared" si="8"/>
        <v>0</v>
      </c>
      <c r="Q57" s="171"/>
      <c r="R57" s="171"/>
      <c r="S57" s="171"/>
      <c r="T57" s="171"/>
      <c r="U57" s="171"/>
      <c r="V57" s="171"/>
      <c r="W57" s="171"/>
      <c r="X57" s="171"/>
      <c r="Y57" s="171"/>
      <c r="Z57" s="171"/>
      <c r="AA57" s="171"/>
      <c r="AB57" s="171"/>
      <c r="AC57" s="111">
        <v>48</v>
      </c>
    </row>
    <row r="58" spans="1:29" ht="25.5" x14ac:dyDescent="0.2">
      <c r="A58" s="131">
        <v>8</v>
      </c>
      <c r="B58" s="132">
        <v>0</v>
      </c>
      <c r="C58" s="141" t="s">
        <v>170</v>
      </c>
      <c r="D58" s="131" t="s">
        <v>47</v>
      </c>
      <c r="E58" s="175">
        <v>83</v>
      </c>
      <c r="F58" s="134"/>
      <c r="G58" s="134"/>
      <c r="H58" s="135">
        <f t="shared" si="9"/>
        <v>0</v>
      </c>
      <c r="I58" s="144"/>
      <c r="J58" s="134"/>
      <c r="K58" s="130">
        <f t="shared" si="10"/>
        <v>0</v>
      </c>
      <c r="L58" s="130">
        <f t="shared" si="11"/>
        <v>0</v>
      </c>
      <c r="M58" s="130">
        <f t="shared" si="12"/>
        <v>0</v>
      </c>
      <c r="N58" s="130">
        <f t="shared" si="13"/>
        <v>0</v>
      </c>
      <c r="O58" s="130">
        <f t="shared" si="14"/>
        <v>0</v>
      </c>
      <c r="P58" s="130">
        <f t="shared" si="8"/>
        <v>0</v>
      </c>
      <c r="Q58" s="171"/>
      <c r="R58" s="171"/>
      <c r="S58" s="171"/>
      <c r="T58" s="171"/>
      <c r="U58" s="171"/>
      <c r="V58" s="171"/>
      <c r="W58" s="171"/>
      <c r="X58" s="171"/>
      <c r="Y58" s="171"/>
      <c r="Z58" s="171"/>
      <c r="AA58" s="171"/>
      <c r="AB58" s="171"/>
      <c r="AC58" s="111">
        <v>49</v>
      </c>
    </row>
    <row r="59" spans="1:29" ht="25.5" x14ac:dyDescent="0.2">
      <c r="A59" s="131">
        <v>9</v>
      </c>
      <c r="B59" s="132">
        <v>0</v>
      </c>
      <c r="C59" s="141" t="s">
        <v>169</v>
      </c>
      <c r="D59" s="131" t="s">
        <v>46</v>
      </c>
      <c r="E59" s="175">
        <v>7</v>
      </c>
      <c r="F59" s="134"/>
      <c r="G59" s="134"/>
      <c r="H59" s="135">
        <f t="shared" si="9"/>
        <v>0</v>
      </c>
      <c r="I59" s="144"/>
      <c r="J59" s="134"/>
      <c r="K59" s="130">
        <f t="shared" si="10"/>
        <v>0</v>
      </c>
      <c r="L59" s="130">
        <f t="shared" si="11"/>
        <v>0</v>
      </c>
      <c r="M59" s="130">
        <f t="shared" si="12"/>
        <v>0</v>
      </c>
      <c r="N59" s="130">
        <f t="shared" si="13"/>
        <v>0</v>
      </c>
      <c r="O59" s="130">
        <f t="shared" si="14"/>
        <v>0</v>
      </c>
      <c r="P59" s="130">
        <f t="shared" si="8"/>
        <v>0</v>
      </c>
      <c r="Q59" s="171"/>
      <c r="R59" s="171"/>
      <c r="S59" s="171"/>
      <c r="T59" s="171"/>
      <c r="U59" s="171"/>
      <c r="V59" s="171"/>
      <c r="W59" s="171"/>
      <c r="X59" s="171"/>
      <c r="Y59" s="171"/>
      <c r="Z59" s="171"/>
      <c r="AA59" s="171"/>
      <c r="AB59" s="171"/>
      <c r="AC59" s="111">
        <v>50</v>
      </c>
    </row>
    <row r="60" spans="1:29" x14ac:dyDescent="0.2">
      <c r="A60" s="131">
        <v>3.4</v>
      </c>
      <c r="B60" s="132">
        <v>0</v>
      </c>
      <c r="C60" s="133" t="s">
        <v>165</v>
      </c>
      <c r="D60" s="131"/>
      <c r="E60" s="131"/>
      <c r="F60" s="134"/>
      <c r="G60" s="134"/>
      <c r="H60" s="135">
        <f t="shared" si="9"/>
        <v>0</v>
      </c>
      <c r="I60" s="144"/>
      <c r="J60" s="134"/>
      <c r="K60" s="130">
        <f t="shared" si="10"/>
        <v>0</v>
      </c>
      <c r="L60" s="130">
        <f t="shared" si="11"/>
        <v>0</v>
      </c>
      <c r="M60" s="130">
        <f t="shared" si="12"/>
        <v>0</v>
      </c>
      <c r="N60" s="130">
        <f t="shared" si="13"/>
        <v>0</v>
      </c>
      <c r="O60" s="130">
        <f t="shared" si="14"/>
        <v>0</v>
      </c>
      <c r="P60" s="130">
        <f t="shared" si="8"/>
        <v>0</v>
      </c>
      <c r="Q60" s="171"/>
      <c r="R60" s="171"/>
      <c r="S60" s="171"/>
      <c r="T60" s="171"/>
      <c r="U60" s="171"/>
      <c r="V60" s="171"/>
      <c r="W60" s="171"/>
      <c r="X60" s="171"/>
      <c r="Y60" s="171"/>
      <c r="Z60" s="171"/>
      <c r="AA60" s="171"/>
      <c r="AB60" s="171"/>
      <c r="AC60" s="111">
        <v>52</v>
      </c>
    </row>
    <row r="61" spans="1:29" x14ac:dyDescent="0.2">
      <c r="A61" s="131">
        <v>1</v>
      </c>
      <c r="B61" s="132">
        <v>0</v>
      </c>
      <c r="C61" s="141" t="s">
        <v>155</v>
      </c>
      <c r="D61" s="131" t="s">
        <v>47</v>
      </c>
      <c r="E61" s="175">
        <v>75</v>
      </c>
      <c r="F61" s="134"/>
      <c r="G61" s="134"/>
      <c r="H61" s="135">
        <f t="shared" si="9"/>
        <v>0</v>
      </c>
      <c r="I61" s="144"/>
      <c r="J61" s="134"/>
      <c r="K61" s="130">
        <f t="shared" si="10"/>
        <v>0</v>
      </c>
      <c r="L61" s="130">
        <f t="shared" si="11"/>
        <v>0</v>
      </c>
      <c r="M61" s="130">
        <f t="shared" si="12"/>
        <v>0</v>
      </c>
      <c r="N61" s="130">
        <f t="shared" si="13"/>
        <v>0</v>
      </c>
      <c r="O61" s="130">
        <f t="shared" si="14"/>
        <v>0</v>
      </c>
      <c r="P61" s="130">
        <f t="shared" si="8"/>
        <v>0</v>
      </c>
      <c r="Q61" s="171"/>
      <c r="R61" s="171"/>
      <c r="S61" s="171"/>
      <c r="T61" s="171"/>
      <c r="U61" s="171"/>
      <c r="V61" s="171"/>
      <c r="W61" s="171"/>
      <c r="X61" s="171"/>
      <c r="Y61" s="171"/>
      <c r="Z61" s="171"/>
      <c r="AA61" s="171"/>
      <c r="AB61" s="171"/>
      <c r="AC61" s="111">
        <v>53</v>
      </c>
    </row>
    <row r="62" spans="1:29" x14ac:dyDescent="0.2">
      <c r="A62" s="131">
        <v>2</v>
      </c>
      <c r="B62" s="132">
        <v>0</v>
      </c>
      <c r="C62" s="141" t="s">
        <v>156</v>
      </c>
      <c r="D62" s="131" t="s">
        <v>47</v>
      </c>
      <c r="E62" s="131">
        <v>70.5</v>
      </c>
      <c r="F62" s="134"/>
      <c r="G62" s="134"/>
      <c r="H62" s="135">
        <f t="shared" si="9"/>
        <v>0</v>
      </c>
      <c r="I62" s="144"/>
      <c r="J62" s="134"/>
      <c r="K62" s="130">
        <f t="shared" si="10"/>
        <v>0</v>
      </c>
      <c r="L62" s="130">
        <f t="shared" si="11"/>
        <v>0</v>
      </c>
      <c r="M62" s="130">
        <f t="shared" si="12"/>
        <v>0</v>
      </c>
      <c r="N62" s="130">
        <f t="shared" si="13"/>
        <v>0</v>
      </c>
      <c r="O62" s="130">
        <f t="shared" si="14"/>
        <v>0</v>
      </c>
      <c r="P62" s="130">
        <f t="shared" si="8"/>
        <v>0</v>
      </c>
      <c r="Q62" s="171"/>
      <c r="R62" s="171"/>
      <c r="S62" s="171"/>
      <c r="T62" s="171"/>
      <c r="U62" s="171"/>
      <c r="V62" s="171"/>
      <c r="W62" s="171"/>
      <c r="X62" s="171"/>
      <c r="Y62" s="171"/>
      <c r="Z62" s="171"/>
      <c r="AA62" s="171"/>
      <c r="AB62" s="171"/>
      <c r="AC62" s="111">
        <v>54</v>
      </c>
    </row>
    <row r="63" spans="1:29" x14ac:dyDescent="0.2">
      <c r="A63" s="131">
        <v>3</v>
      </c>
      <c r="B63" s="132">
        <v>0</v>
      </c>
      <c r="C63" s="141" t="s">
        <v>157</v>
      </c>
      <c r="D63" s="131" t="s">
        <v>51</v>
      </c>
      <c r="E63" s="131">
        <v>16</v>
      </c>
      <c r="F63" s="134"/>
      <c r="G63" s="134"/>
      <c r="H63" s="135">
        <f t="shared" si="9"/>
        <v>0</v>
      </c>
      <c r="I63" s="144"/>
      <c r="J63" s="134"/>
      <c r="K63" s="130">
        <f t="shared" si="10"/>
        <v>0</v>
      </c>
      <c r="L63" s="130">
        <f t="shared" si="11"/>
        <v>0</v>
      </c>
      <c r="M63" s="130">
        <f t="shared" si="12"/>
        <v>0</v>
      </c>
      <c r="N63" s="130">
        <f t="shared" si="13"/>
        <v>0</v>
      </c>
      <c r="O63" s="130">
        <f t="shared" si="14"/>
        <v>0</v>
      </c>
      <c r="P63" s="130">
        <f t="shared" si="8"/>
        <v>0</v>
      </c>
      <c r="Q63" s="171"/>
      <c r="R63" s="171"/>
      <c r="S63" s="171"/>
      <c r="T63" s="171"/>
      <c r="U63" s="171"/>
      <c r="V63" s="171"/>
      <c r="W63" s="171"/>
      <c r="X63" s="171"/>
      <c r="Y63" s="171"/>
      <c r="Z63" s="171"/>
      <c r="AA63" s="171"/>
      <c r="AB63" s="171"/>
      <c r="AC63" s="111">
        <v>55</v>
      </c>
    </row>
    <row r="64" spans="1:29" x14ac:dyDescent="0.2">
      <c r="A64" s="131">
        <v>4</v>
      </c>
      <c r="B64" s="132">
        <v>0</v>
      </c>
      <c r="C64" s="141" t="s">
        <v>166</v>
      </c>
      <c r="D64" s="131" t="s">
        <v>46</v>
      </c>
      <c r="E64" s="131">
        <v>5.6</v>
      </c>
      <c r="F64" s="134"/>
      <c r="G64" s="134"/>
      <c r="H64" s="135">
        <f t="shared" si="9"/>
        <v>0</v>
      </c>
      <c r="I64" s="144"/>
      <c r="J64" s="134"/>
      <c r="K64" s="130">
        <f t="shared" si="10"/>
        <v>0</v>
      </c>
      <c r="L64" s="130">
        <f t="shared" si="11"/>
        <v>0</v>
      </c>
      <c r="M64" s="130">
        <f t="shared" si="12"/>
        <v>0</v>
      </c>
      <c r="N64" s="130">
        <f t="shared" si="13"/>
        <v>0</v>
      </c>
      <c r="O64" s="130">
        <f t="shared" si="14"/>
        <v>0</v>
      </c>
      <c r="P64" s="130">
        <f t="shared" si="8"/>
        <v>0</v>
      </c>
      <c r="Q64" s="171"/>
      <c r="R64" s="171"/>
      <c r="S64" s="171"/>
      <c r="T64" s="171"/>
      <c r="U64" s="171"/>
      <c r="V64" s="171"/>
      <c r="W64" s="171"/>
      <c r="X64" s="171"/>
      <c r="Y64" s="171"/>
      <c r="Z64" s="171"/>
      <c r="AA64" s="171"/>
      <c r="AB64" s="171"/>
      <c r="AC64" s="111">
        <v>56</v>
      </c>
    </row>
    <row r="65" spans="1:29" ht="25.5" x14ac:dyDescent="0.2">
      <c r="A65" s="131">
        <v>5</v>
      </c>
      <c r="B65" s="132">
        <v>0</v>
      </c>
      <c r="C65" s="141" t="s">
        <v>171</v>
      </c>
      <c r="D65" s="131" t="s">
        <v>47</v>
      </c>
      <c r="E65" s="175">
        <v>167</v>
      </c>
      <c r="F65" s="134"/>
      <c r="G65" s="134"/>
      <c r="H65" s="135">
        <f t="shared" si="9"/>
        <v>0</v>
      </c>
      <c r="I65" s="144"/>
      <c r="J65" s="134"/>
      <c r="K65" s="130">
        <f t="shared" si="10"/>
        <v>0</v>
      </c>
      <c r="L65" s="130">
        <f t="shared" si="11"/>
        <v>0</v>
      </c>
      <c r="M65" s="130">
        <f t="shared" si="12"/>
        <v>0</v>
      </c>
      <c r="N65" s="130">
        <f t="shared" si="13"/>
        <v>0</v>
      </c>
      <c r="O65" s="130">
        <f t="shared" si="14"/>
        <v>0</v>
      </c>
      <c r="P65" s="130">
        <f t="shared" si="8"/>
        <v>0</v>
      </c>
      <c r="Q65" s="171"/>
      <c r="R65" s="171"/>
      <c r="S65" s="171"/>
      <c r="T65" s="171"/>
      <c r="U65" s="171"/>
      <c r="V65" s="171"/>
      <c r="W65" s="171"/>
      <c r="X65" s="171"/>
      <c r="Y65" s="171"/>
      <c r="Z65" s="171"/>
      <c r="AA65" s="171"/>
      <c r="AB65" s="171"/>
      <c r="AC65" s="111">
        <v>57</v>
      </c>
    </row>
    <row r="66" spans="1:29" ht="25.5" x14ac:dyDescent="0.2">
      <c r="A66" s="131">
        <v>6</v>
      </c>
      <c r="B66" s="132">
        <v>0</v>
      </c>
      <c r="C66" s="141" t="s">
        <v>169</v>
      </c>
      <c r="D66" s="131" t="s">
        <v>46</v>
      </c>
      <c r="E66" s="175">
        <v>6.5</v>
      </c>
      <c r="F66" s="134"/>
      <c r="G66" s="134"/>
      <c r="H66" s="135">
        <f t="shared" si="9"/>
        <v>0</v>
      </c>
      <c r="I66" s="144"/>
      <c r="J66" s="134"/>
      <c r="K66" s="130">
        <f t="shared" si="10"/>
        <v>0</v>
      </c>
      <c r="L66" s="130">
        <f t="shared" si="11"/>
        <v>0</v>
      </c>
      <c r="M66" s="130">
        <f t="shared" si="12"/>
        <v>0</v>
      </c>
      <c r="N66" s="130">
        <f t="shared" si="13"/>
        <v>0</v>
      </c>
      <c r="O66" s="130">
        <f t="shared" si="14"/>
        <v>0</v>
      </c>
      <c r="P66" s="130">
        <f t="shared" si="8"/>
        <v>0</v>
      </c>
      <c r="Q66" s="171"/>
      <c r="R66" s="171"/>
      <c r="S66" s="171"/>
      <c r="T66" s="171"/>
      <c r="U66" s="171"/>
      <c r="V66" s="171"/>
      <c r="W66" s="171"/>
      <c r="X66" s="171"/>
      <c r="Y66" s="171"/>
      <c r="Z66" s="171"/>
      <c r="AA66" s="171"/>
      <c r="AB66" s="171"/>
      <c r="AC66" s="111">
        <v>58</v>
      </c>
    </row>
    <row r="67" spans="1:29" x14ac:dyDescent="0.2">
      <c r="A67" s="131">
        <v>7</v>
      </c>
      <c r="B67" s="132">
        <v>0</v>
      </c>
      <c r="C67" s="141" t="s">
        <v>167</v>
      </c>
      <c r="D67" s="131" t="s">
        <v>48</v>
      </c>
      <c r="E67" s="131">
        <v>60</v>
      </c>
      <c r="F67" s="134"/>
      <c r="G67" s="134"/>
      <c r="H67" s="135">
        <f t="shared" ref="H67:H69" si="15">G67*F67</f>
        <v>0</v>
      </c>
      <c r="I67" s="144"/>
      <c r="J67" s="134"/>
      <c r="K67" s="130">
        <f t="shared" si="10"/>
        <v>0</v>
      </c>
      <c r="L67" s="130">
        <f t="shared" si="11"/>
        <v>0</v>
      </c>
      <c r="M67" s="130">
        <f t="shared" si="12"/>
        <v>0</v>
      </c>
      <c r="N67" s="130">
        <f t="shared" si="13"/>
        <v>0</v>
      </c>
      <c r="O67" s="130">
        <f t="shared" si="14"/>
        <v>0</v>
      </c>
      <c r="P67" s="130">
        <f t="shared" si="8"/>
        <v>0</v>
      </c>
      <c r="Q67" s="171"/>
      <c r="R67" s="171"/>
      <c r="S67" s="171"/>
      <c r="T67" s="171"/>
      <c r="U67" s="171"/>
      <c r="V67" s="171"/>
      <c r="W67" s="171"/>
      <c r="X67" s="171"/>
      <c r="Y67" s="171"/>
      <c r="Z67" s="171"/>
      <c r="AA67" s="171"/>
      <c r="AB67" s="171"/>
    </row>
    <row r="68" spans="1:29" x14ac:dyDescent="0.2">
      <c r="A68" s="131"/>
      <c r="B68" s="132">
        <v>0</v>
      </c>
      <c r="C68" s="141" t="s">
        <v>209</v>
      </c>
      <c r="D68" s="131" t="s">
        <v>47</v>
      </c>
      <c r="E68" s="131">
        <v>20.8</v>
      </c>
      <c r="F68" s="134"/>
      <c r="G68" s="134"/>
      <c r="H68" s="135">
        <f t="shared" ref="H68" si="16">G68*F68</f>
        <v>0</v>
      </c>
      <c r="I68" s="144"/>
      <c r="J68" s="134"/>
      <c r="K68" s="130">
        <f t="shared" si="10"/>
        <v>0</v>
      </c>
      <c r="L68" s="130">
        <f t="shared" si="11"/>
        <v>0</v>
      </c>
      <c r="M68" s="130">
        <f t="shared" si="12"/>
        <v>0</v>
      </c>
      <c r="N68" s="130">
        <f t="shared" si="13"/>
        <v>0</v>
      </c>
      <c r="O68" s="130">
        <f t="shared" si="14"/>
        <v>0</v>
      </c>
      <c r="P68" s="130">
        <f t="shared" ref="P68" si="17">M68+N68+O68</f>
        <v>0</v>
      </c>
      <c r="Q68" s="171"/>
      <c r="R68" s="171"/>
      <c r="S68" s="171"/>
      <c r="T68" s="171"/>
      <c r="U68" s="171"/>
      <c r="V68" s="171"/>
      <c r="W68" s="171"/>
      <c r="X68" s="171"/>
      <c r="Y68" s="171"/>
      <c r="Z68" s="171"/>
      <c r="AA68" s="171"/>
      <c r="AB68" s="171"/>
    </row>
    <row r="69" spans="1:29" x14ac:dyDescent="0.2">
      <c r="A69" s="131"/>
      <c r="B69" s="132">
        <v>0</v>
      </c>
      <c r="C69" s="133">
        <v>0</v>
      </c>
      <c r="D69" s="131"/>
      <c r="E69" s="131"/>
      <c r="F69" s="134">
        <v>0</v>
      </c>
      <c r="G69" s="134">
        <v>0</v>
      </c>
      <c r="H69" s="135">
        <f t="shared" si="15"/>
        <v>0</v>
      </c>
      <c r="I69" s="144">
        <v>0</v>
      </c>
      <c r="J69" s="134">
        <v>0</v>
      </c>
      <c r="K69" s="130">
        <f t="shared" si="10"/>
        <v>0</v>
      </c>
      <c r="L69" s="130">
        <f t="shared" si="11"/>
        <v>0</v>
      </c>
      <c r="M69" s="130">
        <f t="shared" si="12"/>
        <v>0</v>
      </c>
      <c r="N69" s="130">
        <f t="shared" si="13"/>
        <v>0</v>
      </c>
      <c r="O69" s="130">
        <f t="shared" si="14"/>
        <v>0</v>
      </c>
      <c r="P69" s="130">
        <f t="shared" si="8"/>
        <v>0</v>
      </c>
      <c r="Q69" s="171"/>
      <c r="R69" s="171"/>
      <c r="S69" s="171"/>
      <c r="T69" s="171"/>
      <c r="U69" s="171"/>
      <c r="V69" s="171"/>
      <c r="W69" s="171"/>
      <c r="X69" s="171"/>
      <c r="Y69" s="171"/>
      <c r="Z69" s="171"/>
      <c r="AA69" s="171"/>
      <c r="AB69" s="171"/>
    </row>
    <row r="70" spans="1:29" x14ac:dyDescent="0.2">
      <c r="A70" s="131"/>
      <c r="B70" s="131"/>
      <c r="C70" s="138" t="s">
        <v>90</v>
      </c>
      <c r="D70" s="131"/>
      <c r="E70" s="131"/>
      <c r="F70" s="139"/>
      <c r="G70" s="139"/>
      <c r="H70" s="139"/>
      <c r="I70" s="139"/>
      <c r="J70" s="139"/>
      <c r="K70" s="139"/>
      <c r="L70" s="145">
        <f>SUM(L16:L69)</f>
        <v>0</v>
      </c>
      <c r="M70" s="145">
        <f>SUM(M16:M69)</f>
        <v>0</v>
      </c>
      <c r="N70" s="145">
        <f>SUM(N16:N69)</f>
        <v>0</v>
      </c>
      <c r="O70" s="145">
        <f>SUM(O16:O69)</f>
        <v>0</v>
      </c>
      <c r="P70" s="145">
        <f>SUM(P16:P69)</f>
        <v>0</v>
      </c>
      <c r="Q70" s="249"/>
      <c r="R70" s="249"/>
      <c r="S70" s="249"/>
      <c r="T70" s="249"/>
      <c r="U70" s="249"/>
      <c r="V70" s="249"/>
      <c r="W70" s="249"/>
      <c r="X70" s="249"/>
      <c r="Y70" s="249"/>
      <c r="Z70" s="249"/>
      <c r="AA70" s="249"/>
      <c r="AB70" s="249"/>
    </row>
    <row r="73" spans="1:29" x14ac:dyDescent="0.2">
      <c r="A73" s="114" t="s">
        <v>5</v>
      </c>
      <c r="E73" s="140"/>
    </row>
    <row r="74" spans="1:29" x14ac:dyDescent="0.2">
      <c r="A74" s="114"/>
      <c r="E74" s="140" t="s">
        <v>3</v>
      </c>
      <c r="I74" s="56" t="s">
        <v>4</v>
      </c>
      <c r="P74" s="140">
        <f>KOPT!$C$32</f>
        <v>0</v>
      </c>
      <c r="Q74" s="140"/>
      <c r="R74" s="140"/>
      <c r="S74" s="140"/>
      <c r="T74" s="140"/>
      <c r="U74" s="140"/>
      <c r="V74" s="140"/>
      <c r="W74" s="140"/>
      <c r="X74" s="140"/>
      <c r="Y74" s="140"/>
      <c r="Z74" s="140"/>
      <c r="AA74" s="140"/>
      <c r="AB74" s="140"/>
    </row>
    <row r="75" spans="1:29" x14ac:dyDescent="0.2">
      <c r="A75" s="114"/>
      <c r="P75" s="140" t="s">
        <v>3</v>
      </c>
      <c r="Q75" s="140"/>
      <c r="R75" s="140"/>
      <c r="S75" s="140"/>
      <c r="T75" s="140"/>
      <c r="U75" s="140"/>
      <c r="V75" s="140"/>
      <c r="W75" s="140"/>
      <c r="X75" s="140"/>
      <c r="Y75" s="140"/>
      <c r="Z75" s="140"/>
      <c r="AA75" s="140"/>
      <c r="AB75" s="140"/>
    </row>
  </sheetData>
  <mergeCells count="7">
    <mergeCell ref="L13:P13"/>
    <mergeCell ref="A13:A14"/>
    <mergeCell ref="B13:B14"/>
    <mergeCell ref="C13:C14"/>
    <mergeCell ref="D13:D14"/>
    <mergeCell ref="E13:E14"/>
    <mergeCell ref="F13:K13"/>
  </mergeCells>
  <pageMargins left="0.7" right="0.7" top="0.75" bottom="0.75" header="0.3" footer="0.3"/>
  <pageSetup paperSize="9"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C000"/>
    <pageSetUpPr fitToPage="1"/>
  </sheetPr>
  <dimension ref="A1:AB96"/>
  <sheetViews>
    <sheetView showZeros="0" topLeftCell="I21" zoomScale="145" zoomScaleNormal="145" workbookViewId="0">
      <selection activeCell="A84" sqref="A84"/>
    </sheetView>
  </sheetViews>
  <sheetFormatPr defaultColWidth="11.42578125" defaultRowHeight="12.75" x14ac:dyDescent="0.2"/>
  <cols>
    <col min="1" max="1" width="5.140625" style="2" customWidth="1"/>
    <col min="2" max="2" width="7" style="2" customWidth="1"/>
    <col min="3" max="3" width="51.140625" style="2" customWidth="1"/>
    <col min="4" max="5" width="8.7109375" style="2" customWidth="1"/>
    <col min="6" max="15" width="9.28515625" style="2" customWidth="1"/>
    <col min="16" max="28" width="10" style="2" customWidth="1"/>
    <col min="29" max="16384" width="11.42578125" style="1"/>
  </cols>
  <sheetData>
    <row r="1" spans="1:28" s="17" customFormat="1" ht="15.75" x14ac:dyDescent="0.25">
      <c r="A1" s="45" t="s">
        <v>115</v>
      </c>
      <c r="B1" s="44"/>
      <c r="C1" s="44"/>
      <c r="D1" s="44"/>
      <c r="E1" s="44"/>
      <c r="F1" s="44"/>
      <c r="G1" s="44"/>
      <c r="H1" s="44"/>
      <c r="I1" s="44"/>
      <c r="J1" s="44"/>
      <c r="K1" s="44"/>
      <c r="L1" s="44"/>
      <c r="M1" s="44"/>
      <c r="N1" s="44"/>
      <c r="O1" s="44"/>
      <c r="P1" s="44"/>
      <c r="Q1" s="44"/>
      <c r="R1" s="44"/>
      <c r="S1" s="44"/>
      <c r="T1" s="44"/>
      <c r="U1" s="44"/>
      <c r="V1" s="44"/>
      <c r="W1" s="44"/>
      <c r="X1" s="44"/>
      <c r="Y1" s="44"/>
      <c r="Z1" s="44"/>
      <c r="AA1" s="44"/>
      <c r="AB1" s="44"/>
    </row>
    <row r="2" spans="1:28" s="16" customFormat="1" ht="15" x14ac:dyDescent="0.25">
      <c r="A2" s="183" t="s">
        <v>191</v>
      </c>
      <c r="B2" s="43"/>
      <c r="D2" s="43"/>
      <c r="E2" s="43"/>
      <c r="F2" s="43"/>
      <c r="G2" s="43"/>
      <c r="H2" s="43"/>
      <c r="I2" s="43"/>
      <c r="J2" s="43"/>
      <c r="K2" s="43"/>
      <c r="L2" s="43"/>
      <c r="M2" s="43"/>
      <c r="N2" s="43"/>
      <c r="O2" s="43"/>
      <c r="P2" s="43"/>
      <c r="Q2" s="43"/>
      <c r="R2" s="43"/>
      <c r="S2" s="43"/>
      <c r="T2" s="43"/>
      <c r="U2" s="43"/>
      <c r="V2" s="43"/>
      <c r="W2" s="43"/>
      <c r="X2" s="43"/>
      <c r="Y2" s="43"/>
      <c r="Z2" s="43"/>
      <c r="AA2" s="43"/>
      <c r="AB2" s="43"/>
    </row>
    <row r="3" spans="1:28" x14ac:dyDescent="0.2">
      <c r="A3" s="42"/>
      <c r="B3" s="14"/>
      <c r="C3" s="1"/>
      <c r="D3" s="14"/>
      <c r="E3" s="14"/>
      <c r="F3" s="14"/>
      <c r="G3" s="14"/>
      <c r="H3" s="14"/>
      <c r="I3" s="14"/>
      <c r="J3" s="14"/>
      <c r="K3" s="14"/>
      <c r="L3" s="14"/>
      <c r="M3" s="14"/>
      <c r="N3" s="14"/>
      <c r="O3" s="14"/>
      <c r="P3" s="14"/>
      <c r="Q3" s="14"/>
      <c r="R3" s="14"/>
      <c r="S3" s="14"/>
      <c r="T3" s="14"/>
      <c r="U3" s="14"/>
      <c r="V3" s="14"/>
      <c r="W3" s="14"/>
      <c r="X3" s="14"/>
      <c r="Y3" s="14"/>
      <c r="Z3" s="14"/>
      <c r="AA3" s="14"/>
      <c r="AB3" s="14"/>
    </row>
    <row r="4" spans="1:28" x14ac:dyDescent="0.2">
      <c r="A4" s="1"/>
      <c r="B4" s="14"/>
      <c r="C4" s="15"/>
      <c r="D4" s="14"/>
      <c r="E4" s="14"/>
      <c r="F4" s="14"/>
      <c r="G4" s="14"/>
      <c r="H4" s="14"/>
      <c r="I4" s="14"/>
      <c r="J4" s="14"/>
      <c r="K4" s="14"/>
      <c r="L4" s="14"/>
      <c r="M4" s="14"/>
      <c r="N4" s="14"/>
      <c r="O4" s="14"/>
      <c r="P4" s="14"/>
      <c r="Q4" s="14"/>
      <c r="R4" s="14"/>
      <c r="S4" s="14"/>
      <c r="T4" s="14"/>
      <c r="U4" s="14"/>
      <c r="V4" s="14"/>
      <c r="W4" s="14"/>
      <c r="X4" s="14"/>
      <c r="Y4" s="14"/>
      <c r="Z4" s="14"/>
      <c r="AA4" s="14"/>
      <c r="AB4" s="14"/>
    </row>
    <row r="5" spans="1:28" x14ac:dyDescent="0.2">
      <c r="A5" s="11" t="s">
        <v>71</v>
      </c>
      <c r="B5" s="9"/>
      <c r="C5" s="9"/>
      <c r="D5" s="9"/>
      <c r="E5" s="9"/>
      <c r="F5" s="9"/>
      <c r="G5" s="9"/>
      <c r="H5" s="9"/>
      <c r="I5" s="9"/>
      <c r="J5" s="9"/>
      <c r="K5" s="9"/>
      <c r="L5" s="9"/>
      <c r="M5" s="9"/>
      <c r="N5" s="9"/>
      <c r="O5" s="37"/>
      <c r="P5" s="37"/>
      <c r="Q5" s="37"/>
      <c r="R5" s="37"/>
      <c r="S5" s="37"/>
      <c r="T5" s="37"/>
      <c r="U5" s="37"/>
      <c r="V5" s="37"/>
      <c r="W5" s="37"/>
      <c r="X5" s="37"/>
      <c r="Y5" s="37"/>
      <c r="Z5" s="37"/>
      <c r="AA5" s="37"/>
      <c r="AB5" s="37"/>
    </row>
    <row r="6" spans="1:28" x14ac:dyDescent="0.2">
      <c r="A6" s="11" t="s">
        <v>72</v>
      </c>
      <c r="B6" s="9"/>
      <c r="C6" s="9"/>
      <c r="D6" s="9"/>
      <c r="E6" s="9"/>
      <c r="F6" s="9"/>
      <c r="G6" s="9"/>
      <c r="H6" s="9"/>
      <c r="I6" s="9"/>
      <c r="J6" s="9"/>
      <c r="K6" s="9"/>
      <c r="L6" s="9"/>
      <c r="M6" s="9"/>
      <c r="N6" s="9"/>
      <c r="O6" s="9"/>
      <c r="P6" s="9"/>
      <c r="Q6" s="9"/>
      <c r="R6" s="9"/>
      <c r="S6" s="9"/>
      <c r="T6" s="9"/>
      <c r="U6" s="9"/>
      <c r="V6" s="9"/>
      <c r="W6" s="9"/>
      <c r="X6" s="9"/>
      <c r="Y6" s="9"/>
      <c r="Z6" s="9"/>
      <c r="AA6" s="9"/>
      <c r="AB6" s="9"/>
    </row>
    <row r="7" spans="1:28" x14ac:dyDescent="0.2">
      <c r="A7" s="11" t="s">
        <v>120</v>
      </c>
      <c r="B7" s="9"/>
      <c r="C7" s="9"/>
      <c r="D7" s="9"/>
      <c r="E7" s="9"/>
      <c r="F7" s="9"/>
      <c r="G7" s="9"/>
      <c r="H7" s="9"/>
      <c r="I7" s="9"/>
      <c r="J7" s="9"/>
      <c r="K7" s="9"/>
      <c r="L7" s="9"/>
      <c r="M7" s="9"/>
      <c r="N7" s="9"/>
      <c r="O7" s="9"/>
      <c r="P7" s="9"/>
      <c r="Q7" s="9"/>
      <c r="R7" s="9"/>
      <c r="S7" s="9"/>
      <c r="T7" s="9"/>
      <c r="U7" s="9"/>
      <c r="V7" s="9"/>
      <c r="W7" s="9"/>
      <c r="X7" s="9"/>
      <c r="Y7" s="9"/>
      <c r="Z7" s="9"/>
      <c r="AA7" s="9"/>
      <c r="AB7" s="9"/>
    </row>
    <row r="8" spans="1:28" x14ac:dyDescent="0.2">
      <c r="A8" s="11" t="s">
        <v>73</v>
      </c>
      <c r="B8" s="9"/>
      <c r="C8" s="9"/>
      <c r="D8" s="9"/>
      <c r="E8" s="9"/>
      <c r="F8" s="9"/>
      <c r="G8" s="9"/>
      <c r="H8" s="9"/>
      <c r="I8" s="9"/>
      <c r="J8" s="9"/>
      <c r="K8" s="9"/>
      <c r="L8" s="9"/>
      <c r="M8" s="9"/>
      <c r="N8" s="9"/>
      <c r="O8" s="9"/>
      <c r="P8" s="9"/>
      <c r="Q8" s="9"/>
      <c r="R8" s="9"/>
      <c r="S8" s="9"/>
      <c r="T8" s="9"/>
      <c r="U8" s="9"/>
      <c r="V8" s="9"/>
      <c r="W8" s="9"/>
      <c r="X8" s="9"/>
      <c r="Y8" s="9"/>
      <c r="Z8" s="9"/>
      <c r="AA8" s="9"/>
      <c r="AB8" s="9"/>
    </row>
    <row r="9" spans="1:28" x14ac:dyDescent="0.2">
      <c r="A9" s="12"/>
      <c r="B9" s="10"/>
      <c r="C9" s="10"/>
      <c r="D9" s="10"/>
      <c r="E9" s="10"/>
      <c r="F9" s="10"/>
      <c r="G9" s="10"/>
      <c r="H9" s="37"/>
      <c r="I9" s="10"/>
      <c r="J9" s="10"/>
      <c r="K9" s="10"/>
      <c r="L9" s="10"/>
      <c r="M9" s="10"/>
      <c r="N9" s="10"/>
      <c r="O9" s="10"/>
      <c r="P9" s="10"/>
      <c r="Q9" s="10"/>
      <c r="R9" s="10"/>
      <c r="S9" s="10"/>
      <c r="T9" s="10"/>
      <c r="U9" s="10"/>
      <c r="V9" s="10"/>
      <c r="W9" s="10"/>
      <c r="X9" s="10"/>
      <c r="Y9" s="10"/>
      <c r="Z9" s="10"/>
      <c r="AA9" s="10"/>
      <c r="AB9" s="10"/>
    </row>
    <row r="10" spans="1:28" x14ac:dyDescent="0.2">
      <c r="A10" s="11" t="s">
        <v>74</v>
      </c>
      <c r="B10" s="10"/>
      <c r="C10" s="10"/>
      <c r="D10" s="10"/>
      <c r="E10" s="10"/>
      <c r="F10" s="10"/>
      <c r="G10" s="10"/>
      <c r="H10" s="37"/>
      <c r="I10" s="10"/>
      <c r="J10" s="10"/>
      <c r="K10" s="10"/>
      <c r="L10" s="10"/>
      <c r="M10" s="10"/>
      <c r="N10" s="10"/>
      <c r="O10" s="10"/>
      <c r="P10" s="10"/>
      <c r="Q10" s="10"/>
      <c r="R10" s="10"/>
      <c r="S10" s="10"/>
      <c r="T10" s="10"/>
      <c r="U10" s="10"/>
      <c r="V10" s="10"/>
      <c r="W10" s="10"/>
      <c r="X10" s="10"/>
      <c r="Y10" s="10"/>
      <c r="Z10" s="10"/>
      <c r="AA10" s="10"/>
      <c r="AB10" s="10"/>
    </row>
    <row r="11" spans="1:28" x14ac:dyDescent="0.2">
      <c r="A11" s="1"/>
      <c r="B11" s="9"/>
      <c r="C11" s="9"/>
      <c r="D11" s="9"/>
      <c r="E11" s="9"/>
      <c r="F11" s="9"/>
      <c r="G11" s="9"/>
      <c r="H11" s="9"/>
      <c r="I11" s="9"/>
      <c r="J11" s="9"/>
      <c r="K11" s="9"/>
      <c r="L11" s="297" t="s">
        <v>25</v>
      </c>
      <c r="M11" s="297"/>
      <c r="N11" s="298">
        <f>P79</f>
        <v>0</v>
      </c>
      <c r="O11" s="298"/>
      <c r="P11" s="9" t="s">
        <v>24</v>
      </c>
      <c r="Q11" s="9"/>
      <c r="R11" s="9"/>
      <c r="S11" s="9"/>
      <c r="T11" s="9"/>
      <c r="U11" s="9"/>
      <c r="V11" s="9"/>
      <c r="W11" s="9"/>
      <c r="X11" s="9"/>
      <c r="Y11" s="9"/>
      <c r="Z11" s="9"/>
      <c r="AA11" s="9"/>
      <c r="AB11" s="9"/>
    </row>
    <row r="12" spans="1:28" s="56" customFormat="1" ht="13.5" thickBot="1" x14ac:dyDescent="0.25">
      <c r="A12" s="8"/>
      <c r="B12" s="115"/>
      <c r="C12" s="112"/>
      <c r="D12" s="111"/>
      <c r="E12" s="111"/>
      <c r="F12" s="116"/>
      <c r="L12" s="117"/>
      <c r="M12" s="118"/>
      <c r="N12" s="119"/>
      <c r="O12" s="118"/>
      <c r="P12" s="118"/>
      <c r="Q12" s="118"/>
      <c r="R12" s="118"/>
      <c r="S12" s="118"/>
      <c r="T12" s="118"/>
      <c r="U12" s="118"/>
      <c r="V12" s="118"/>
      <c r="W12" s="118"/>
      <c r="X12" s="118"/>
      <c r="Y12" s="118"/>
      <c r="Z12" s="118"/>
      <c r="AA12" s="118"/>
      <c r="AB12" s="118"/>
    </row>
    <row r="13" spans="1:28" s="62" customFormat="1" x14ac:dyDescent="0.2">
      <c r="A13" s="290" t="s">
        <v>32</v>
      </c>
      <c r="B13" s="288" t="s">
        <v>1</v>
      </c>
      <c r="C13" s="288" t="s">
        <v>79</v>
      </c>
      <c r="D13" s="293" t="s">
        <v>7</v>
      </c>
      <c r="E13" s="295" t="s">
        <v>6</v>
      </c>
      <c r="F13" s="290" t="s">
        <v>0</v>
      </c>
      <c r="G13" s="288"/>
      <c r="H13" s="288"/>
      <c r="I13" s="288"/>
      <c r="J13" s="288"/>
      <c r="K13" s="289"/>
      <c r="L13" s="287" t="s">
        <v>23</v>
      </c>
      <c r="M13" s="288"/>
      <c r="N13" s="288"/>
      <c r="O13" s="288"/>
      <c r="P13" s="289"/>
      <c r="Q13" s="239"/>
      <c r="R13" s="239"/>
      <c r="S13" s="239"/>
      <c r="T13" s="239"/>
      <c r="U13" s="239"/>
      <c r="V13" s="239"/>
      <c r="W13" s="239"/>
      <c r="X13" s="239"/>
      <c r="Y13" s="239"/>
      <c r="Z13" s="239"/>
      <c r="AA13" s="239"/>
      <c r="AB13" s="239"/>
    </row>
    <row r="14" spans="1:28" s="62" customFormat="1" ht="51.75" thickBot="1" x14ac:dyDescent="0.25">
      <c r="A14" s="291"/>
      <c r="B14" s="292"/>
      <c r="C14" s="292"/>
      <c r="D14" s="294"/>
      <c r="E14" s="296"/>
      <c r="F14" s="235" t="s">
        <v>80</v>
      </c>
      <c r="G14" s="236" t="s">
        <v>81</v>
      </c>
      <c r="H14" s="236" t="s">
        <v>82</v>
      </c>
      <c r="I14" s="236" t="s">
        <v>83</v>
      </c>
      <c r="J14" s="236" t="s">
        <v>84</v>
      </c>
      <c r="K14" s="120" t="s">
        <v>85</v>
      </c>
      <c r="L14" s="121" t="s">
        <v>86</v>
      </c>
      <c r="M14" s="236" t="s">
        <v>82</v>
      </c>
      <c r="N14" s="236" t="s">
        <v>83</v>
      </c>
      <c r="O14" s="122" t="s">
        <v>84</v>
      </c>
      <c r="P14" s="123" t="s">
        <v>87</v>
      </c>
      <c r="Q14" s="239"/>
      <c r="R14" s="239"/>
      <c r="S14" s="239"/>
      <c r="T14" s="239"/>
      <c r="U14" s="239"/>
      <c r="V14" s="239"/>
      <c r="W14" s="239"/>
      <c r="X14" s="239"/>
      <c r="Y14" s="239"/>
      <c r="Z14" s="239"/>
      <c r="AA14" s="239"/>
      <c r="AB14" s="239"/>
    </row>
    <row r="15" spans="1:28" s="114" customFormat="1" ht="13.5" thickBot="1" x14ac:dyDescent="0.25">
      <c r="A15" s="124">
        <v>1</v>
      </c>
      <c r="B15" s="124">
        <v>2</v>
      </c>
      <c r="C15" s="125">
        <v>3</v>
      </c>
      <c r="D15" s="124">
        <v>4</v>
      </c>
      <c r="E15" s="124">
        <v>5</v>
      </c>
      <c r="F15" s="124">
        <v>6</v>
      </c>
      <c r="G15" s="124">
        <v>7</v>
      </c>
      <c r="H15" s="124">
        <v>8</v>
      </c>
      <c r="I15" s="124">
        <v>9</v>
      </c>
      <c r="J15" s="124">
        <v>10</v>
      </c>
      <c r="K15" s="124">
        <v>11</v>
      </c>
      <c r="L15" s="124">
        <v>12</v>
      </c>
      <c r="M15" s="124">
        <v>13</v>
      </c>
      <c r="N15" s="124">
        <v>14</v>
      </c>
      <c r="O15" s="124">
        <v>15</v>
      </c>
      <c r="P15" s="124">
        <v>16</v>
      </c>
      <c r="Q15" s="240"/>
      <c r="R15" s="240"/>
      <c r="S15" s="240"/>
      <c r="T15" s="240"/>
      <c r="U15" s="240"/>
      <c r="V15" s="240"/>
      <c r="W15" s="240"/>
      <c r="X15" s="240"/>
      <c r="Y15" s="240"/>
      <c r="Z15" s="240"/>
      <c r="AA15" s="240"/>
      <c r="AB15" s="240"/>
    </row>
    <row r="16" spans="1:28" s="56" customFormat="1" ht="13.5" thickTop="1" x14ac:dyDescent="0.2">
      <c r="A16" s="131"/>
      <c r="B16" s="132">
        <v>0</v>
      </c>
      <c r="C16" s="141">
        <v>0</v>
      </c>
      <c r="D16" s="142"/>
      <c r="E16" s="143"/>
      <c r="F16" s="134">
        <v>0</v>
      </c>
      <c r="G16" s="134">
        <v>0</v>
      </c>
      <c r="H16" s="135">
        <f t="shared" ref="H16" si="0">G16*F16</f>
        <v>0</v>
      </c>
      <c r="I16" s="144">
        <v>0</v>
      </c>
      <c r="J16" s="134">
        <v>0</v>
      </c>
      <c r="K16" s="130">
        <f>ROUND(H16+J16+I16,2)</f>
        <v>0</v>
      </c>
      <c r="L16" s="130">
        <f t="shared" ref="L16:L47" si="1">ROUND(E16*F16,2)</f>
        <v>0</v>
      </c>
      <c r="M16" s="130">
        <f t="shared" ref="M16:M47" si="2">ROUND(E16*H16,2)</f>
        <v>0</v>
      </c>
      <c r="N16" s="130">
        <f t="shared" ref="N16:N47" si="3">ROUND(E16*I16,2)</f>
        <v>0</v>
      </c>
      <c r="O16" s="130">
        <f t="shared" ref="O16:O47" si="4">ROUND(E16*J16,2)</f>
        <v>0</v>
      </c>
      <c r="P16" s="130">
        <f t="shared" ref="P16" si="5">M16+N16+O16</f>
        <v>0</v>
      </c>
      <c r="Q16" s="171"/>
      <c r="R16" s="171"/>
      <c r="S16" s="171"/>
      <c r="T16" s="171"/>
      <c r="U16" s="171"/>
      <c r="V16" s="171"/>
      <c r="W16" s="171"/>
      <c r="X16" s="171"/>
      <c r="Y16" s="171"/>
      <c r="Z16" s="171"/>
      <c r="AA16" s="171"/>
      <c r="AB16" s="171"/>
    </row>
    <row r="17" spans="1:28" s="3" customFormat="1" x14ac:dyDescent="0.2">
      <c r="A17" s="148" t="s">
        <v>29</v>
      </c>
      <c r="B17" s="154">
        <v>0</v>
      </c>
      <c r="C17" s="176" t="s">
        <v>191</v>
      </c>
      <c r="D17" s="150"/>
      <c r="E17" s="151"/>
      <c r="F17" s="134">
        <v>0</v>
      </c>
      <c r="G17" s="134">
        <v>0</v>
      </c>
      <c r="H17" s="134">
        <f t="shared" ref="H17" si="6">ROUND(F17*G17,2)</f>
        <v>0</v>
      </c>
      <c r="I17" s="144">
        <v>0</v>
      </c>
      <c r="J17" s="134">
        <v>0</v>
      </c>
      <c r="K17" s="134">
        <f t="shared" ref="K17:K48" si="7">J17+I17+H17</f>
        <v>0</v>
      </c>
      <c r="L17" s="152">
        <f t="shared" si="1"/>
        <v>0</v>
      </c>
      <c r="M17" s="152">
        <f t="shared" si="2"/>
        <v>0</v>
      </c>
      <c r="N17" s="152">
        <f t="shared" si="3"/>
        <v>0</v>
      </c>
      <c r="O17" s="152">
        <f t="shared" si="4"/>
        <v>0</v>
      </c>
      <c r="P17" s="152">
        <f t="shared" ref="P17" si="8">ROUND(M17+N17+O17,2)</f>
        <v>0</v>
      </c>
      <c r="Q17" s="245"/>
      <c r="R17" s="245"/>
      <c r="S17" s="245"/>
      <c r="T17" s="245"/>
      <c r="U17" s="245"/>
      <c r="V17" s="245"/>
      <c r="W17" s="245"/>
      <c r="X17" s="245"/>
      <c r="Y17" s="245"/>
      <c r="Z17" s="245"/>
      <c r="AA17" s="245"/>
      <c r="AB17" s="245"/>
    </row>
    <row r="18" spans="1:28" s="3" customFormat="1" x14ac:dyDescent="0.2">
      <c r="A18" s="148">
        <v>2.1</v>
      </c>
      <c r="B18" s="154">
        <v>0</v>
      </c>
      <c r="C18" s="158" t="s">
        <v>150</v>
      </c>
      <c r="D18" s="150"/>
      <c r="E18" s="151"/>
      <c r="F18" s="134">
        <v>0</v>
      </c>
      <c r="G18" s="134">
        <v>0</v>
      </c>
      <c r="H18" s="134">
        <f t="shared" ref="H18:H25" si="9">ROUND(F18*G18,2)</f>
        <v>0</v>
      </c>
      <c r="I18" s="144">
        <v>0</v>
      </c>
      <c r="J18" s="134">
        <v>0</v>
      </c>
      <c r="K18" s="134">
        <f t="shared" si="7"/>
        <v>0</v>
      </c>
      <c r="L18" s="152">
        <f t="shared" si="1"/>
        <v>0</v>
      </c>
      <c r="M18" s="152">
        <f t="shared" si="2"/>
        <v>0</v>
      </c>
      <c r="N18" s="152">
        <f t="shared" si="3"/>
        <v>0</v>
      </c>
      <c r="O18" s="152">
        <f t="shared" si="4"/>
        <v>0</v>
      </c>
      <c r="P18" s="152">
        <f t="shared" ref="P18:P25" si="10">ROUND(M18+N18+O18,2)</f>
        <v>0</v>
      </c>
      <c r="Q18" s="245"/>
      <c r="R18" s="245"/>
      <c r="S18" s="245"/>
      <c r="T18" s="245"/>
      <c r="U18" s="245"/>
      <c r="V18" s="245"/>
      <c r="W18" s="245"/>
      <c r="X18" s="245"/>
      <c r="Y18" s="245"/>
      <c r="Z18" s="245"/>
      <c r="AA18" s="245"/>
      <c r="AB18" s="245"/>
    </row>
    <row r="19" spans="1:28" s="3" customFormat="1" ht="25.5" x14ac:dyDescent="0.2">
      <c r="A19" s="153">
        <v>1</v>
      </c>
      <c r="B19" s="154" t="s">
        <v>285</v>
      </c>
      <c r="C19" s="157" t="s">
        <v>143</v>
      </c>
      <c r="D19" s="150" t="s">
        <v>46</v>
      </c>
      <c r="E19" s="151">
        <v>1465</v>
      </c>
      <c r="F19" s="134"/>
      <c r="G19" s="134"/>
      <c r="H19" s="134">
        <f t="shared" si="9"/>
        <v>0</v>
      </c>
      <c r="I19" s="144"/>
      <c r="J19" s="134"/>
      <c r="K19" s="134">
        <f t="shared" si="7"/>
        <v>0</v>
      </c>
      <c r="L19" s="152">
        <f t="shared" si="1"/>
        <v>0</v>
      </c>
      <c r="M19" s="152">
        <f t="shared" si="2"/>
        <v>0</v>
      </c>
      <c r="N19" s="152">
        <f t="shared" si="3"/>
        <v>0</v>
      </c>
      <c r="O19" s="152">
        <f t="shared" si="4"/>
        <v>0</v>
      </c>
      <c r="P19" s="152">
        <f t="shared" si="10"/>
        <v>0</v>
      </c>
      <c r="Q19" s="245"/>
      <c r="R19" s="245"/>
      <c r="S19" s="245"/>
      <c r="T19" s="245"/>
      <c r="U19" s="245"/>
      <c r="V19" s="245"/>
      <c r="W19" s="245"/>
      <c r="X19" s="245"/>
      <c r="Y19" s="245"/>
      <c r="Z19" s="245"/>
      <c r="AA19" s="245"/>
      <c r="AB19" s="245"/>
    </row>
    <row r="20" spans="1:28" s="3" customFormat="1" ht="25.5" x14ac:dyDescent="0.2">
      <c r="A20" s="153">
        <v>2</v>
      </c>
      <c r="B20" s="154" t="s">
        <v>285</v>
      </c>
      <c r="C20" s="157" t="s">
        <v>144</v>
      </c>
      <c r="D20" s="150" t="s">
        <v>46</v>
      </c>
      <c r="E20" s="151">
        <v>1465</v>
      </c>
      <c r="F20" s="134"/>
      <c r="G20" s="134"/>
      <c r="H20" s="134">
        <f t="shared" si="9"/>
        <v>0</v>
      </c>
      <c r="I20" s="144"/>
      <c r="J20" s="134"/>
      <c r="K20" s="134">
        <f t="shared" si="7"/>
        <v>0</v>
      </c>
      <c r="L20" s="152">
        <f t="shared" si="1"/>
        <v>0</v>
      </c>
      <c r="M20" s="152">
        <f t="shared" si="2"/>
        <v>0</v>
      </c>
      <c r="N20" s="152">
        <f t="shared" si="3"/>
        <v>0</v>
      </c>
      <c r="O20" s="152">
        <f t="shared" si="4"/>
        <v>0</v>
      </c>
      <c r="P20" s="152">
        <f t="shared" si="10"/>
        <v>0</v>
      </c>
      <c r="Q20" s="245"/>
      <c r="R20" s="245"/>
      <c r="S20" s="245"/>
      <c r="T20" s="245"/>
      <c r="U20" s="245"/>
      <c r="V20" s="245"/>
      <c r="W20" s="245"/>
      <c r="X20" s="245"/>
      <c r="Y20" s="245"/>
      <c r="Z20" s="245"/>
      <c r="AA20" s="245"/>
      <c r="AB20" s="245"/>
    </row>
    <row r="21" spans="1:28" s="3" customFormat="1" ht="25.5" x14ac:dyDescent="0.2">
      <c r="A21" s="153">
        <v>3</v>
      </c>
      <c r="B21" s="154" t="s">
        <v>285</v>
      </c>
      <c r="C21" s="157" t="s">
        <v>145</v>
      </c>
      <c r="D21" s="150" t="s">
        <v>46</v>
      </c>
      <c r="E21" s="151">
        <v>88</v>
      </c>
      <c r="F21" s="134"/>
      <c r="G21" s="134"/>
      <c r="H21" s="134">
        <f t="shared" si="9"/>
        <v>0</v>
      </c>
      <c r="I21" s="144"/>
      <c r="J21" s="134"/>
      <c r="K21" s="134">
        <f t="shared" si="7"/>
        <v>0</v>
      </c>
      <c r="L21" s="152">
        <f t="shared" si="1"/>
        <v>0</v>
      </c>
      <c r="M21" s="152">
        <f t="shared" si="2"/>
        <v>0</v>
      </c>
      <c r="N21" s="152">
        <f t="shared" si="3"/>
        <v>0</v>
      </c>
      <c r="O21" s="152">
        <f t="shared" si="4"/>
        <v>0</v>
      </c>
      <c r="P21" s="152">
        <f t="shared" si="10"/>
        <v>0</v>
      </c>
      <c r="Q21" s="245"/>
      <c r="R21" s="245"/>
      <c r="S21" s="245"/>
      <c r="T21" s="245"/>
      <c r="U21" s="245"/>
      <c r="V21" s="245"/>
      <c r="W21" s="245"/>
      <c r="X21" s="245"/>
      <c r="Y21" s="245"/>
      <c r="Z21" s="245"/>
      <c r="AA21" s="245"/>
      <c r="AB21" s="245"/>
    </row>
    <row r="22" spans="1:28" s="3" customFormat="1" ht="25.5" x14ac:dyDescent="0.2">
      <c r="A22" s="153">
        <v>4</v>
      </c>
      <c r="B22" s="154" t="s">
        <v>285</v>
      </c>
      <c r="C22" s="157" t="s">
        <v>146</v>
      </c>
      <c r="D22" s="150" t="s">
        <v>46</v>
      </c>
      <c r="E22" s="151">
        <v>11</v>
      </c>
      <c r="F22" s="134"/>
      <c r="G22" s="134"/>
      <c r="H22" s="134">
        <f t="shared" si="9"/>
        <v>0</v>
      </c>
      <c r="I22" s="144"/>
      <c r="J22" s="134"/>
      <c r="K22" s="134">
        <f t="shared" si="7"/>
        <v>0</v>
      </c>
      <c r="L22" s="152">
        <f t="shared" si="1"/>
        <v>0</v>
      </c>
      <c r="M22" s="152">
        <f t="shared" si="2"/>
        <v>0</v>
      </c>
      <c r="N22" s="152">
        <f t="shared" si="3"/>
        <v>0</v>
      </c>
      <c r="O22" s="152">
        <f t="shared" si="4"/>
        <v>0</v>
      </c>
      <c r="P22" s="152">
        <f t="shared" si="10"/>
        <v>0</v>
      </c>
      <c r="Q22" s="245"/>
      <c r="R22" s="245"/>
      <c r="S22" s="245"/>
      <c r="T22" s="245"/>
      <c r="U22" s="245"/>
      <c r="V22" s="245"/>
      <c r="W22" s="245"/>
      <c r="X22" s="245"/>
      <c r="Y22" s="245"/>
      <c r="Z22" s="245"/>
      <c r="AA22" s="245"/>
      <c r="AB22" s="245"/>
    </row>
    <row r="23" spans="1:28" s="3" customFormat="1" ht="25.5" x14ac:dyDescent="0.2">
      <c r="A23" s="153">
        <v>5</v>
      </c>
      <c r="B23" s="154" t="s">
        <v>285</v>
      </c>
      <c r="C23" s="157" t="s">
        <v>149</v>
      </c>
      <c r="D23" s="150" t="s">
        <v>47</v>
      </c>
      <c r="E23" s="151">
        <v>787.5</v>
      </c>
      <c r="F23" s="134"/>
      <c r="G23" s="134"/>
      <c r="H23" s="134">
        <f t="shared" si="9"/>
        <v>0</v>
      </c>
      <c r="I23" s="144"/>
      <c r="J23" s="134"/>
      <c r="K23" s="134">
        <f t="shared" si="7"/>
        <v>0</v>
      </c>
      <c r="L23" s="152">
        <f t="shared" si="1"/>
        <v>0</v>
      </c>
      <c r="M23" s="152">
        <f t="shared" si="2"/>
        <v>0</v>
      </c>
      <c r="N23" s="152">
        <f t="shared" si="3"/>
        <v>0</v>
      </c>
      <c r="O23" s="152">
        <f t="shared" si="4"/>
        <v>0</v>
      </c>
      <c r="P23" s="152">
        <f t="shared" si="10"/>
        <v>0</v>
      </c>
      <c r="Q23" s="245"/>
      <c r="R23" s="245"/>
      <c r="S23" s="245"/>
      <c r="T23" s="245"/>
      <c r="U23" s="245"/>
      <c r="V23" s="245"/>
      <c r="W23" s="245"/>
      <c r="X23" s="245"/>
      <c r="Y23" s="245"/>
      <c r="Z23" s="245"/>
      <c r="AA23" s="245"/>
      <c r="AB23" s="245"/>
    </row>
    <row r="24" spans="1:28" s="3" customFormat="1" ht="25.5" x14ac:dyDescent="0.2">
      <c r="A24" s="153">
        <v>6</v>
      </c>
      <c r="B24" s="154" t="s">
        <v>285</v>
      </c>
      <c r="C24" s="141" t="s">
        <v>148</v>
      </c>
      <c r="D24" s="150" t="s">
        <v>46</v>
      </c>
      <c r="E24" s="151">
        <v>2786</v>
      </c>
      <c r="F24" s="134"/>
      <c r="G24" s="134"/>
      <c r="H24" s="134">
        <f t="shared" si="9"/>
        <v>0</v>
      </c>
      <c r="I24" s="144"/>
      <c r="J24" s="134"/>
      <c r="K24" s="134">
        <f t="shared" si="7"/>
        <v>0</v>
      </c>
      <c r="L24" s="152">
        <f t="shared" si="1"/>
        <v>0</v>
      </c>
      <c r="M24" s="152">
        <f t="shared" si="2"/>
        <v>0</v>
      </c>
      <c r="N24" s="152">
        <f t="shared" si="3"/>
        <v>0</v>
      </c>
      <c r="O24" s="152">
        <f t="shared" si="4"/>
        <v>0</v>
      </c>
      <c r="P24" s="152">
        <f t="shared" si="10"/>
        <v>0</v>
      </c>
      <c r="Q24" s="245"/>
      <c r="R24" s="245"/>
      <c r="S24" s="245"/>
      <c r="T24" s="245"/>
      <c r="U24" s="245"/>
      <c r="V24" s="245"/>
      <c r="W24" s="245"/>
      <c r="X24" s="245"/>
      <c r="Y24" s="245"/>
      <c r="Z24" s="245"/>
      <c r="AA24" s="245"/>
      <c r="AB24" s="245"/>
    </row>
    <row r="25" spans="1:28" s="3" customFormat="1" x14ac:dyDescent="0.2">
      <c r="A25" s="153"/>
      <c r="B25" s="154">
        <v>0</v>
      </c>
      <c r="C25" s="157">
        <v>0</v>
      </c>
      <c r="D25" s="150"/>
      <c r="E25" s="151"/>
      <c r="F25" s="134"/>
      <c r="G25" s="134"/>
      <c r="H25" s="134">
        <f t="shared" si="9"/>
        <v>0</v>
      </c>
      <c r="I25" s="144"/>
      <c r="J25" s="134"/>
      <c r="K25" s="134">
        <f t="shared" si="7"/>
        <v>0</v>
      </c>
      <c r="L25" s="152">
        <f t="shared" si="1"/>
        <v>0</v>
      </c>
      <c r="M25" s="152">
        <f t="shared" si="2"/>
        <v>0</v>
      </c>
      <c r="N25" s="152">
        <f t="shared" si="3"/>
        <v>0</v>
      </c>
      <c r="O25" s="152">
        <f t="shared" si="4"/>
        <v>0</v>
      </c>
      <c r="P25" s="152">
        <f t="shared" si="10"/>
        <v>0</v>
      </c>
      <c r="Q25" s="245"/>
      <c r="R25" s="245"/>
      <c r="S25" s="245"/>
      <c r="T25" s="245"/>
      <c r="U25" s="245"/>
      <c r="V25" s="245"/>
      <c r="W25" s="245"/>
      <c r="X25" s="245"/>
      <c r="Y25" s="245"/>
      <c r="Z25" s="245"/>
      <c r="AA25" s="245"/>
      <c r="AB25" s="245"/>
    </row>
    <row r="26" spans="1:28" s="3" customFormat="1" x14ac:dyDescent="0.2">
      <c r="A26" s="148">
        <v>2.2000000000000002</v>
      </c>
      <c r="B26" s="154">
        <v>0</v>
      </c>
      <c r="C26" s="158" t="s">
        <v>172</v>
      </c>
      <c r="D26" s="150"/>
      <c r="E26" s="151"/>
      <c r="F26" s="134"/>
      <c r="G26" s="134"/>
      <c r="H26" s="134">
        <f t="shared" ref="H26:H27" si="11">ROUND(F26*G26,2)</f>
        <v>0</v>
      </c>
      <c r="I26" s="144"/>
      <c r="J26" s="134"/>
      <c r="K26" s="134">
        <f t="shared" si="7"/>
        <v>0</v>
      </c>
      <c r="L26" s="152">
        <f t="shared" si="1"/>
        <v>0</v>
      </c>
      <c r="M26" s="152">
        <f t="shared" si="2"/>
        <v>0</v>
      </c>
      <c r="N26" s="152">
        <f t="shared" si="3"/>
        <v>0</v>
      </c>
      <c r="O26" s="152">
        <f t="shared" si="4"/>
        <v>0</v>
      </c>
      <c r="P26" s="152">
        <f t="shared" ref="P26:P27" si="12">ROUND(M26+N26+O26,2)</f>
        <v>0</v>
      </c>
      <c r="Q26" s="245"/>
      <c r="R26" s="245"/>
      <c r="S26" s="245"/>
      <c r="T26" s="245"/>
      <c r="U26" s="245"/>
      <c r="V26" s="245"/>
      <c r="W26" s="245"/>
      <c r="X26" s="245"/>
      <c r="Y26" s="245"/>
      <c r="Z26" s="245"/>
      <c r="AA26" s="245"/>
      <c r="AB26" s="245"/>
    </row>
    <row r="27" spans="1:28" s="3" customFormat="1" x14ac:dyDescent="0.2">
      <c r="A27" s="148">
        <v>1</v>
      </c>
      <c r="B27" s="154">
        <v>0</v>
      </c>
      <c r="C27" s="158" t="s">
        <v>173</v>
      </c>
      <c r="D27" s="150"/>
      <c r="E27" s="151"/>
      <c r="F27" s="134"/>
      <c r="G27" s="134"/>
      <c r="H27" s="134">
        <f t="shared" si="11"/>
        <v>0</v>
      </c>
      <c r="I27" s="144"/>
      <c r="J27" s="134"/>
      <c r="K27" s="134">
        <f t="shared" si="7"/>
        <v>0</v>
      </c>
      <c r="L27" s="152">
        <f t="shared" si="1"/>
        <v>0</v>
      </c>
      <c r="M27" s="152">
        <f t="shared" si="2"/>
        <v>0</v>
      </c>
      <c r="N27" s="152">
        <f t="shared" si="3"/>
        <v>0</v>
      </c>
      <c r="O27" s="152">
        <f t="shared" si="4"/>
        <v>0</v>
      </c>
      <c r="P27" s="152">
        <f t="shared" si="12"/>
        <v>0</v>
      </c>
      <c r="Q27" s="245"/>
      <c r="R27" s="245"/>
      <c r="S27" s="245"/>
      <c r="T27" s="245"/>
      <c r="U27" s="245"/>
      <c r="V27" s="245"/>
      <c r="W27" s="245"/>
      <c r="X27" s="245"/>
      <c r="Y27" s="245"/>
      <c r="Z27" s="245"/>
      <c r="AA27" s="245"/>
      <c r="AB27" s="245"/>
    </row>
    <row r="28" spans="1:28" s="3" customFormat="1" x14ac:dyDescent="0.2">
      <c r="A28" s="153">
        <v>1.1000000000000001</v>
      </c>
      <c r="B28" s="154" t="s">
        <v>285</v>
      </c>
      <c r="C28" s="157" t="s">
        <v>65</v>
      </c>
      <c r="D28" s="150" t="s">
        <v>46</v>
      </c>
      <c r="E28" s="151">
        <v>166</v>
      </c>
      <c r="F28" s="134"/>
      <c r="G28" s="134"/>
      <c r="H28" s="134">
        <f t="shared" ref="H28:H33" si="13">ROUND(F28*G28,2)</f>
        <v>0</v>
      </c>
      <c r="I28" s="144"/>
      <c r="J28" s="134"/>
      <c r="K28" s="134">
        <f t="shared" si="7"/>
        <v>0</v>
      </c>
      <c r="L28" s="152">
        <f t="shared" si="1"/>
        <v>0</v>
      </c>
      <c r="M28" s="152">
        <f t="shared" si="2"/>
        <v>0</v>
      </c>
      <c r="N28" s="152">
        <f t="shared" si="3"/>
        <v>0</v>
      </c>
      <c r="O28" s="152">
        <f t="shared" si="4"/>
        <v>0</v>
      </c>
      <c r="P28" s="152">
        <f t="shared" ref="P28:P33" si="14">ROUND(M28+N28+O28,2)</f>
        <v>0</v>
      </c>
      <c r="Q28" s="245"/>
      <c r="R28" s="245"/>
      <c r="S28" s="245"/>
      <c r="T28" s="245"/>
      <c r="U28" s="245"/>
      <c r="V28" s="245"/>
      <c r="W28" s="245"/>
      <c r="X28" s="245"/>
      <c r="Y28" s="245"/>
      <c r="Z28" s="245"/>
      <c r="AA28" s="245"/>
      <c r="AB28" s="245"/>
    </row>
    <row r="29" spans="1:28" s="3" customFormat="1" x14ac:dyDescent="0.2">
      <c r="A29" s="153"/>
      <c r="B29" s="154">
        <v>0</v>
      </c>
      <c r="C29" s="177" t="s">
        <v>64</v>
      </c>
      <c r="D29" s="155" t="s">
        <v>47</v>
      </c>
      <c r="E29" s="151">
        <v>99.6</v>
      </c>
      <c r="F29" s="134"/>
      <c r="G29" s="134"/>
      <c r="H29" s="134">
        <f t="shared" si="13"/>
        <v>0</v>
      </c>
      <c r="I29" s="144"/>
      <c r="J29" s="134"/>
      <c r="K29" s="134">
        <f t="shared" si="7"/>
        <v>0</v>
      </c>
      <c r="L29" s="152">
        <f t="shared" si="1"/>
        <v>0</v>
      </c>
      <c r="M29" s="152">
        <f t="shared" si="2"/>
        <v>0</v>
      </c>
      <c r="N29" s="152">
        <f t="shared" si="3"/>
        <v>0</v>
      </c>
      <c r="O29" s="152">
        <f t="shared" si="4"/>
        <v>0</v>
      </c>
      <c r="P29" s="152">
        <f t="shared" si="14"/>
        <v>0</v>
      </c>
      <c r="Q29" s="245"/>
      <c r="R29" s="245"/>
      <c r="S29" s="245"/>
      <c r="T29" s="245"/>
      <c r="U29" s="245"/>
      <c r="V29" s="245"/>
      <c r="W29" s="245"/>
      <c r="X29" s="245"/>
      <c r="Y29" s="245"/>
      <c r="Z29" s="245"/>
      <c r="AA29" s="245"/>
      <c r="AB29" s="245"/>
    </row>
    <row r="30" spans="1:28" s="3" customFormat="1" x14ac:dyDescent="0.2">
      <c r="A30" s="153"/>
      <c r="B30" s="154">
        <v>0</v>
      </c>
      <c r="C30" s="177" t="s">
        <v>62</v>
      </c>
      <c r="D30" s="155" t="s">
        <v>47</v>
      </c>
      <c r="E30" s="151">
        <v>34.5</v>
      </c>
      <c r="F30" s="134"/>
      <c r="G30" s="134"/>
      <c r="H30" s="134">
        <f t="shared" si="13"/>
        <v>0</v>
      </c>
      <c r="I30" s="144"/>
      <c r="J30" s="134"/>
      <c r="K30" s="134">
        <f t="shared" si="7"/>
        <v>0</v>
      </c>
      <c r="L30" s="152">
        <f t="shared" si="1"/>
        <v>0</v>
      </c>
      <c r="M30" s="152">
        <f t="shared" si="2"/>
        <v>0</v>
      </c>
      <c r="N30" s="152">
        <f t="shared" si="3"/>
        <v>0</v>
      </c>
      <c r="O30" s="152">
        <f t="shared" si="4"/>
        <v>0</v>
      </c>
      <c r="P30" s="152">
        <f t="shared" si="14"/>
        <v>0</v>
      </c>
      <c r="Q30" s="245"/>
      <c r="R30" s="245"/>
      <c r="S30" s="245"/>
      <c r="T30" s="245"/>
      <c r="U30" s="245"/>
      <c r="V30" s="245"/>
      <c r="W30" s="245"/>
      <c r="X30" s="245"/>
      <c r="Y30" s="245"/>
      <c r="Z30" s="245"/>
      <c r="AA30" s="245"/>
      <c r="AB30" s="245"/>
    </row>
    <row r="31" spans="1:28" s="3" customFormat="1" x14ac:dyDescent="0.2">
      <c r="A31" s="153"/>
      <c r="B31" s="154">
        <v>0</v>
      </c>
      <c r="C31" s="177" t="s">
        <v>63</v>
      </c>
      <c r="D31" s="155" t="s">
        <v>47</v>
      </c>
      <c r="E31" s="151">
        <v>19.399999999999999</v>
      </c>
      <c r="F31" s="134"/>
      <c r="G31" s="134"/>
      <c r="H31" s="134">
        <f t="shared" si="13"/>
        <v>0</v>
      </c>
      <c r="I31" s="144"/>
      <c r="J31" s="134"/>
      <c r="K31" s="134">
        <f t="shared" si="7"/>
        <v>0</v>
      </c>
      <c r="L31" s="152">
        <f t="shared" si="1"/>
        <v>0</v>
      </c>
      <c r="M31" s="152">
        <f t="shared" si="2"/>
        <v>0</v>
      </c>
      <c r="N31" s="152">
        <f t="shared" si="3"/>
        <v>0</v>
      </c>
      <c r="O31" s="152">
        <f t="shared" si="4"/>
        <v>0</v>
      </c>
      <c r="P31" s="152">
        <f t="shared" si="14"/>
        <v>0</v>
      </c>
      <c r="Q31" s="245"/>
      <c r="R31" s="245"/>
      <c r="S31" s="245"/>
      <c r="T31" s="245"/>
      <c r="U31" s="245"/>
      <c r="V31" s="245"/>
      <c r="W31" s="245"/>
      <c r="X31" s="245"/>
      <c r="Y31" s="245"/>
      <c r="Z31" s="245"/>
      <c r="AA31" s="245"/>
      <c r="AB31" s="245"/>
    </row>
    <row r="32" spans="1:28" s="3" customFormat="1" x14ac:dyDescent="0.2">
      <c r="A32" s="153"/>
      <c r="B32" s="154">
        <v>0</v>
      </c>
      <c r="C32" s="177" t="s">
        <v>61</v>
      </c>
      <c r="D32" s="150" t="s">
        <v>46</v>
      </c>
      <c r="E32" s="151">
        <v>166</v>
      </c>
      <c r="F32" s="134"/>
      <c r="G32" s="134"/>
      <c r="H32" s="134">
        <f t="shared" si="13"/>
        <v>0</v>
      </c>
      <c r="I32" s="144"/>
      <c r="J32" s="134"/>
      <c r="K32" s="134">
        <f t="shared" si="7"/>
        <v>0</v>
      </c>
      <c r="L32" s="152">
        <f t="shared" si="1"/>
        <v>0</v>
      </c>
      <c r="M32" s="152">
        <f t="shared" si="2"/>
        <v>0</v>
      </c>
      <c r="N32" s="152">
        <f t="shared" si="3"/>
        <v>0</v>
      </c>
      <c r="O32" s="152">
        <f t="shared" si="4"/>
        <v>0</v>
      </c>
      <c r="P32" s="152">
        <f t="shared" si="14"/>
        <v>0</v>
      </c>
      <c r="Q32" s="245"/>
      <c r="R32" s="245"/>
      <c r="S32" s="245"/>
      <c r="T32" s="245"/>
      <c r="U32" s="245"/>
      <c r="V32" s="245"/>
      <c r="W32" s="245"/>
      <c r="X32" s="245"/>
      <c r="Y32" s="245"/>
      <c r="Z32" s="245"/>
      <c r="AA32" s="245"/>
      <c r="AB32" s="245"/>
    </row>
    <row r="33" spans="1:28" s="3" customFormat="1" x14ac:dyDescent="0.2">
      <c r="A33" s="153"/>
      <c r="B33" s="154">
        <v>0</v>
      </c>
      <c r="C33" s="177" t="s">
        <v>60</v>
      </c>
      <c r="D33" s="150" t="s">
        <v>46</v>
      </c>
      <c r="E33" s="151">
        <v>166</v>
      </c>
      <c r="F33" s="134"/>
      <c r="G33" s="134"/>
      <c r="H33" s="134">
        <f t="shared" si="13"/>
        <v>0</v>
      </c>
      <c r="I33" s="144"/>
      <c r="J33" s="134"/>
      <c r="K33" s="134">
        <f t="shared" si="7"/>
        <v>0</v>
      </c>
      <c r="L33" s="152">
        <f t="shared" si="1"/>
        <v>0</v>
      </c>
      <c r="M33" s="152">
        <f t="shared" si="2"/>
        <v>0</v>
      </c>
      <c r="N33" s="152">
        <f t="shared" si="3"/>
        <v>0</v>
      </c>
      <c r="O33" s="152">
        <f t="shared" si="4"/>
        <v>0</v>
      </c>
      <c r="P33" s="152">
        <f t="shared" si="14"/>
        <v>0</v>
      </c>
      <c r="Q33" s="245"/>
      <c r="R33" s="245"/>
      <c r="S33" s="245"/>
      <c r="T33" s="245"/>
      <c r="U33" s="245"/>
      <c r="V33" s="245"/>
      <c r="W33" s="245"/>
      <c r="X33" s="245"/>
      <c r="Y33" s="245"/>
      <c r="Z33" s="245"/>
      <c r="AA33" s="245"/>
      <c r="AB33" s="245"/>
    </row>
    <row r="34" spans="1:28" s="3" customFormat="1" x14ac:dyDescent="0.2">
      <c r="A34" s="165">
        <v>1.2</v>
      </c>
      <c r="B34" s="154" t="s">
        <v>285</v>
      </c>
      <c r="C34" s="157" t="s">
        <v>195</v>
      </c>
      <c r="D34" s="150" t="s">
        <v>48</v>
      </c>
      <c r="E34" s="151">
        <v>37</v>
      </c>
      <c r="F34" s="134"/>
      <c r="G34" s="134"/>
      <c r="H34" s="134">
        <f t="shared" ref="H34" si="15">ROUND(F34*G34,2)</f>
        <v>0</v>
      </c>
      <c r="I34" s="144"/>
      <c r="J34" s="134"/>
      <c r="K34" s="134">
        <f t="shared" si="7"/>
        <v>0</v>
      </c>
      <c r="L34" s="152">
        <f t="shared" si="1"/>
        <v>0</v>
      </c>
      <c r="M34" s="152">
        <f t="shared" si="2"/>
        <v>0</v>
      </c>
      <c r="N34" s="152">
        <f t="shared" si="3"/>
        <v>0</v>
      </c>
      <c r="O34" s="152">
        <f t="shared" si="4"/>
        <v>0</v>
      </c>
      <c r="P34" s="152">
        <f t="shared" ref="P34" si="16">ROUND(M34+N34+O34,2)</f>
        <v>0</v>
      </c>
      <c r="Q34" s="245"/>
      <c r="R34" s="245"/>
      <c r="S34" s="245"/>
      <c r="T34" s="245"/>
      <c r="U34" s="245"/>
      <c r="V34" s="245"/>
      <c r="W34" s="245"/>
      <c r="X34" s="245"/>
      <c r="Y34" s="245"/>
      <c r="Z34" s="245"/>
      <c r="AA34" s="245"/>
      <c r="AB34" s="245"/>
    </row>
    <row r="35" spans="1:28" s="3" customFormat="1" x14ac:dyDescent="0.2">
      <c r="A35" s="153"/>
      <c r="B35" s="154">
        <v>0</v>
      </c>
      <c r="C35" s="178" t="s">
        <v>174</v>
      </c>
      <c r="D35" s="131" t="s">
        <v>48</v>
      </c>
      <c r="E35" s="151">
        <v>37</v>
      </c>
      <c r="F35" s="134"/>
      <c r="G35" s="134"/>
      <c r="H35" s="134">
        <f t="shared" ref="H35:H37" si="17">ROUND(F35*G35,2)</f>
        <v>0</v>
      </c>
      <c r="I35" s="144"/>
      <c r="J35" s="134"/>
      <c r="K35" s="134">
        <f t="shared" si="7"/>
        <v>0</v>
      </c>
      <c r="L35" s="152">
        <f t="shared" si="1"/>
        <v>0</v>
      </c>
      <c r="M35" s="152">
        <f t="shared" si="2"/>
        <v>0</v>
      </c>
      <c r="N35" s="152">
        <f t="shared" si="3"/>
        <v>0</v>
      </c>
      <c r="O35" s="152">
        <f t="shared" si="4"/>
        <v>0</v>
      </c>
      <c r="P35" s="152">
        <f t="shared" ref="P35:P37" si="18">ROUND(M35+N35+O35,2)</f>
        <v>0</v>
      </c>
      <c r="Q35" s="245"/>
      <c r="R35" s="245"/>
      <c r="S35" s="245"/>
      <c r="T35" s="245"/>
      <c r="U35" s="245"/>
      <c r="V35" s="245"/>
      <c r="W35" s="245"/>
      <c r="X35" s="245"/>
      <c r="Y35" s="245"/>
      <c r="Z35" s="245"/>
      <c r="AA35" s="245"/>
      <c r="AB35" s="245"/>
    </row>
    <row r="36" spans="1:28" s="3" customFormat="1" x14ac:dyDescent="0.2">
      <c r="A36" s="153">
        <v>1.3</v>
      </c>
      <c r="B36" s="154" t="s">
        <v>285</v>
      </c>
      <c r="C36" s="157" t="s">
        <v>190</v>
      </c>
      <c r="D36" s="150" t="s">
        <v>48</v>
      </c>
      <c r="E36" s="151">
        <v>50</v>
      </c>
      <c r="F36" s="134"/>
      <c r="G36" s="134"/>
      <c r="H36" s="134">
        <f t="shared" si="17"/>
        <v>0</v>
      </c>
      <c r="I36" s="144"/>
      <c r="J36" s="134"/>
      <c r="K36" s="134">
        <f t="shared" si="7"/>
        <v>0</v>
      </c>
      <c r="L36" s="152">
        <f t="shared" si="1"/>
        <v>0</v>
      </c>
      <c r="M36" s="152">
        <f t="shared" si="2"/>
        <v>0</v>
      </c>
      <c r="N36" s="152">
        <f t="shared" si="3"/>
        <v>0</v>
      </c>
      <c r="O36" s="152">
        <f t="shared" si="4"/>
        <v>0</v>
      </c>
      <c r="P36" s="152">
        <f t="shared" si="18"/>
        <v>0</v>
      </c>
      <c r="Q36" s="245"/>
      <c r="R36" s="245"/>
      <c r="S36" s="245"/>
      <c r="T36" s="245"/>
      <c r="U36" s="245"/>
      <c r="V36" s="245"/>
      <c r="W36" s="245"/>
      <c r="X36" s="245"/>
      <c r="Y36" s="245"/>
      <c r="Z36" s="245"/>
      <c r="AA36" s="245"/>
      <c r="AB36" s="245"/>
    </row>
    <row r="37" spans="1:28" s="3" customFormat="1" x14ac:dyDescent="0.2">
      <c r="A37" s="153"/>
      <c r="B37" s="154">
        <v>0</v>
      </c>
      <c r="C37" s="157">
        <v>0</v>
      </c>
      <c r="D37" s="150"/>
      <c r="E37" s="151"/>
      <c r="F37" s="134"/>
      <c r="G37" s="134"/>
      <c r="H37" s="134">
        <f t="shared" si="17"/>
        <v>0</v>
      </c>
      <c r="I37" s="144"/>
      <c r="J37" s="134"/>
      <c r="K37" s="134">
        <f t="shared" si="7"/>
        <v>0</v>
      </c>
      <c r="L37" s="152">
        <f t="shared" si="1"/>
        <v>0</v>
      </c>
      <c r="M37" s="152">
        <f t="shared" si="2"/>
        <v>0</v>
      </c>
      <c r="N37" s="152">
        <f t="shared" si="3"/>
        <v>0</v>
      </c>
      <c r="O37" s="152">
        <f t="shared" si="4"/>
        <v>0</v>
      </c>
      <c r="P37" s="152">
        <f t="shared" si="18"/>
        <v>0</v>
      </c>
      <c r="Q37" s="245"/>
      <c r="R37" s="245"/>
      <c r="S37" s="245"/>
      <c r="T37" s="245"/>
      <c r="U37" s="245"/>
      <c r="V37" s="245"/>
      <c r="W37" s="245"/>
      <c r="X37" s="245"/>
      <c r="Y37" s="245"/>
      <c r="Z37" s="245"/>
      <c r="AA37" s="245"/>
      <c r="AB37" s="245"/>
    </row>
    <row r="38" spans="1:28" s="3" customFormat="1" x14ac:dyDescent="0.2">
      <c r="A38" s="148">
        <v>2</v>
      </c>
      <c r="B38" s="149">
        <v>0</v>
      </c>
      <c r="C38" s="158" t="s">
        <v>175</v>
      </c>
      <c r="D38" s="150"/>
      <c r="E38" s="151"/>
      <c r="F38" s="134"/>
      <c r="G38" s="134"/>
      <c r="H38" s="134">
        <f t="shared" ref="H38:H57" si="19">ROUND(F38*G38,2)</f>
        <v>0</v>
      </c>
      <c r="I38" s="144"/>
      <c r="J38" s="134"/>
      <c r="K38" s="134">
        <f t="shared" si="7"/>
        <v>0</v>
      </c>
      <c r="L38" s="152">
        <f t="shared" si="1"/>
        <v>0</v>
      </c>
      <c r="M38" s="152">
        <f t="shared" si="2"/>
        <v>0</v>
      </c>
      <c r="N38" s="152">
        <f t="shared" si="3"/>
        <v>0</v>
      </c>
      <c r="O38" s="152">
        <f t="shared" si="4"/>
        <v>0</v>
      </c>
      <c r="P38" s="152">
        <f t="shared" ref="P38:P57" si="20">ROUND(M38+N38+O38,2)</f>
        <v>0</v>
      </c>
      <c r="Q38" s="245"/>
      <c r="R38" s="245"/>
      <c r="S38" s="245"/>
      <c r="T38" s="245"/>
      <c r="U38" s="245"/>
      <c r="V38" s="245"/>
      <c r="W38" s="245"/>
      <c r="X38" s="245"/>
      <c r="Y38" s="245"/>
      <c r="Z38" s="245"/>
      <c r="AA38" s="245"/>
      <c r="AB38" s="245"/>
    </row>
    <row r="39" spans="1:28" s="3" customFormat="1" ht="25.5" x14ac:dyDescent="0.2">
      <c r="A39" s="153">
        <v>2.1</v>
      </c>
      <c r="B39" s="154" t="s">
        <v>285</v>
      </c>
      <c r="C39" s="157" t="s">
        <v>176</v>
      </c>
      <c r="D39" s="150" t="s">
        <v>46</v>
      </c>
      <c r="E39" s="151">
        <v>191</v>
      </c>
      <c r="F39" s="134"/>
      <c r="G39" s="134"/>
      <c r="H39" s="134">
        <f t="shared" si="19"/>
        <v>0</v>
      </c>
      <c r="I39" s="144"/>
      <c r="J39" s="134"/>
      <c r="K39" s="134">
        <f t="shared" si="7"/>
        <v>0</v>
      </c>
      <c r="L39" s="152">
        <f t="shared" si="1"/>
        <v>0</v>
      </c>
      <c r="M39" s="152">
        <f t="shared" si="2"/>
        <v>0</v>
      </c>
      <c r="N39" s="152">
        <f t="shared" si="3"/>
        <v>0</v>
      </c>
      <c r="O39" s="152">
        <f t="shared" si="4"/>
        <v>0</v>
      </c>
      <c r="P39" s="152">
        <f t="shared" si="20"/>
        <v>0</v>
      </c>
      <c r="Q39" s="245"/>
      <c r="R39" s="245"/>
      <c r="S39" s="245"/>
      <c r="T39" s="245"/>
      <c r="U39" s="245"/>
      <c r="V39" s="245"/>
      <c r="W39" s="245"/>
      <c r="X39" s="245"/>
      <c r="Y39" s="245"/>
      <c r="Z39" s="245"/>
      <c r="AA39" s="245"/>
      <c r="AB39" s="245"/>
    </row>
    <row r="40" spans="1:28" s="3" customFormat="1" x14ac:dyDescent="0.2">
      <c r="A40" s="153"/>
      <c r="B40" s="154">
        <v>0</v>
      </c>
      <c r="C40" s="179" t="s">
        <v>59</v>
      </c>
      <c r="D40" s="155" t="s">
        <v>47</v>
      </c>
      <c r="E40" s="151">
        <v>74.5</v>
      </c>
      <c r="F40" s="134"/>
      <c r="G40" s="134"/>
      <c r="H40" s="134">
        <f t="shared" si="19"/>
        <v>0</v>
      </c>
      <c r="I40" s="144"/>
      <c r="J40" s="134"/>
      <c r="K40" s="134">
        <f t="shared" si="7"/>
        <v>0</v>
      </c>
      <c r="L40" s="152">
        <f t="shared" si="1"/>
        <v>0</v>
      </c>
      <c r="M40" s="152">
        <f t="shared" si="2"/>
        <v>0</v>
      </c>
      <c r="N40" s="152">
        <f t="shared" si="3"/>
        <v>0</v>
      </c>
      <c r="O40" s="152">
        <f t="shared" si="4"/>
        <v>0</v>
      </c>
      <c r="P40" s="152">
        <f t="shared" si="20"/>
        <v>0</v>
      </c>
      <c r="Q40" s="245"/>
      <c r="R40" s="245"/>
      <c r="S40" s="245"/>
      <c r="T40" s="245"/>
      <c r="U40" s="245"/>
      <c r="V40" s="245"/>
      <c r="W40" s="245"/>
      <c r="X40" s="245"/>
      <c r="Y40" s="245"/>
      <c r="Z40" s="245"/>
      <c r="AA40" s="245"/>
      <c r="AB40" s="245"/>
    </row>
    <row r="41" spans="1:28" s="3" customFormat="1" x14ac:dyDescent="0.2">
      <c r="A41" s="153"/>
      <c r="B41" s="154">
        <v>0</v>
      </c>
      <c r="C41" s="177" t="s">
        <v>58</v>
      </c>
      <c r="D41" s="155" t="s">
        <v>47</v>
      </c>
      <c r="E41" s="151">
        <v>37.200000000000003</v>
      </c>
      <c r="F41" s="134"/>
      <c r="G41" s="134"/>
      <c r="H41" s="134">
        <f t="shared" si="19"/>
        <v>0</v>
      </c>
      <c r="I41" s="144"/>
      <c r="J41" s="134"/>
      <c r="K41" s="134">
        <f t="shared" si="7"/>
        <v>0</v>
      </c>
      <c r="L41" s="152">
        <f t="shared" si="1"/>
        <v>0</v>
      </c>
      <c r="M41" s="152">
        <f t="shared" si="2"/>
        <v>0</v>
      </c>
      <c r="N41" s="152">
        <f t="shared" si="3"/>
        <v>0</v>
      </c>
      <c r="O41" s="152">
        <f t="shared" si="4"/>
        <v>0</v>
      </c>
      <c r="P41" s="152">
        <f t="shared" si="20"/>
        <v>0</v>
      </c>
      <c r="Q41" s="245"/>
      <c r="R41" s="245"/>
      <c r="S41" s="245"/>
      <c r="T41" s="245"/>
      <c r="U41" s="245"/>
      <c r="V41" s="245"/>
      <c r="W41" s="245"/>
      <c r="X41" s="245"/>
      <c r="Y41" s="245"/>
      <c r="Z41" s="245"/>
      <c r="AA41" s="245"/>
      <c r="AB41" s="245"/>
    </row>
    <row r="42" spans="1:28" s="3" customFormat="1" x14ac:dyDescent="0.2">
      <c r="A42" s="153"/>
      <c r="B42" s="154">
        <v>0</v>
      </c>
      <c r="C42" s="177" t="s">
        <v>57</v>
      </c>
      <c r="D42" s="155" t="s">
        <v>47</v>
      </c>
      <c r="E42" s="151">
        <v>12.4</v>
      </c>
      <c r="F42" s="134"/>
      <c r="G42" s="134"/>
      <c r="H42" s="134">
        <f t="shared" si="19"/>
        <v>0</v>
      </c>
      <c r="I42" s="144"/>
      <c r="J42" s="134"/>
      <c r="K42" s="134">
        <f t="shared" si="7"/>
        <v>0</v>
      </c>
      <c r="L42" s="152">
        <f t="shared" si="1"/>
        <v>0</v>
      </c>
      <c r="M42" s="152">
        <f t="shared" si="2"/>
        <v>0</v>
      </c>
      <c r="N42" s="152">
        <f t="shared" si="3"/>
        <v>0</v>
      </c>
      <c r="O42" s="152">
        <f t="shared" si="4"/>
        <v>0</v>
      </c>
      <c r="P42" s="152">
        <f t="shared" si="20"/>
        <v>0</v>
      </c>
      <c r="Q42" s="245"/>
      <c r="R42" s="245"/>
      <c r="S42" s="245"/>
      <c r="T42" s="245"/>
      <c r="U42" s="245"/>
      <c r="V42" s="245"/>
      <c r="W42" s="245"/>
      <c r="X42" s="245"/>
      <c r="Y42" s="245"/>
      <c r="Z42" s="245"/>
      <c r="AA42" s="245"/>
      <c r="AB42" s="245"/>
    </row>
    <row r="43" spans="1:28" s="3" customFormat="1" x14ac:dyDescent="0.2">
      <c r="A43" s="153"/>
      <c r="B43" s="154">
        <v>0</v>
      </c>
      <c r="C43" s="179" t="s">
        <v>56</v>
      </c>
      <c r="D43" s="150" t="s">
        <v>46</v>
      </c>
      <c r="E43" s="151">
        <v>200.6</v>
      </c>
      <c r="F43" s="134"/>
      <c r="G43" s="134"/>
      <c r="H43" s="134">
        <f t="shared" si="19"/>
        <v>0</v>
      </c>
      <c r="I43" s="144"/>
      <c r="J43" s="134"/>
      <c r="K43" s="134">
        <f t="shared" si="7"/>
        <v>0</v>
      </c>
      <c r="L43" s="152">
        <f t="shared" si="1"/>
        <v>0</v>
      </c>
      <c r="M43" s="152">
        <f t="shared" si="2"/>
        <v>0</v>
      </c>
      <c r="N43" s="152">
        <f t="shared" si="3"/>
        <v>0</v>
      </c>
      <c r="O43" s="152">
        <f t="shared" si="4"/>
        <v>0</v>
      </c>
      <c r="P43" s="152">
        <f t="shared" si="20"/>
        <v>0</v>
      </c>
      <c r="Q43" s="245"/>
      <c r="R43" s="245"/>
      <c r="S43" s="245"/>
      <c r="T43" s="245"/>
      <c r="U43" s="245"/>
      <c r="V43" s="245"/>
      <c r="W43" s="245"/>
      <c r="X43" s="245"/>
      <c r="Y43" s="245"/>
      <c r="Z43" s="245"/>
      <c r="AA43" s="245"/>
      <c r="AB43" s="245"/>
    </row>
    <row r="44" spans="1:28" s="3" customFormat="1" x14ac:dyDescent="0.2">
      <c r="A44" s="153"/>
      <c r="B44" s="154">
        <v>0</v>
      </c>
      <c r="C44" s="179" t="s">
        <v>189</v>
      </c>
      <c r="D44" s="150" t="s">
        <v>46</v>
      </c>
      <c r="E44" s="151">
        <v>3</v>
      </c>
      <c r="F44" s="134"/>
      <c r="G44" s="134"/>
      <c r="H44" s="134">
        <f t="shared" si="19"/>
        <v>0</v>
      </c>
      <c r="I44" s="144"/>
      <c r="J44" s="134"/>
      <c r="K44" s="134">
        <f t="shared" si="7"/>
        <v>0</v>
      </c>
      <c r="L44" s="152">
        <f t="shared" si="1"/>
        <v>0</v>
      </c>
      <c r="M44" s="152">
        <f t="shared" si="2"/>
        <v>0</v>
      </c>
      <c r="N44" s="152">
        <f t="shared" si="3"/>
        <v>0</v>
      </c>
      <c r="O44" s="152">
        <f t="shared" si="4"/>
        <v>0</v>
      </c>
      <c r="P44" s="152">
        <f t="shared" si="20"/>
        <v>0</v>
      </c>
      <c r="Q44" s="245"/>
      <c r="R44" s="245"/>
      <c r="S44" s="245"/>
      <c r="T44" s="245"/>
      <c r="U44" s="245"/>
      <c r="V44" s="245"/>
      <c r="W44" s="245"/>
      <c r="X44" s="245"/>
      <c r="Y44" s="245"/>
      <c r="Z44" s="245"/>
      <c r="AA44" s="245"/>
      <c r="AB44" s="245"/>
    </row>
    <row r="45" spans="1:28" s="3" customFormat="1" ht="25.5" x14ac:dyDescent="0.2">
      <c r="A45" s="153">
        <v>2.2000000000000002</v>
      </c>
      <c r="B45" s="154" t="s">
        <v>285</v>
      </c>
      <c r="C45" s="157" t="s">
        <v>177</v>
      </c>
      <c r="D45" s="150" t="s">
        <v>46</v>
      </c>
      <c r="E45" s="151">
        <v>550</v>
      </c>
      <c r="F45" s="134"/>
      <c r="G45" s="134"/>
      <c r="H45" s="134">
        <f t="shared" ref="H45:H49" si="21">ROUND(F45*G45,2)</f>
        <v>0</v>
      </c>
      <c r="I45" s="144"/>
      <c r="J45" s="134"/>
      <c r="K45" s="134">
        <f t="shared" si="7"/>
        <v>0</v>
      </c>
      <c r="L45" s="152">
        <f t="shared" si="1"/>
        <v>0</v>
      </c>
      <c r="M45" s="152">
        <f t="shared" si="2"/>
        <v>0</v>
      </c>
      <c r="N45" s="152">
        <f t="shared" si="3"/>
        <v>0</v>
      </c>
      <c r="O45" s="152">
        <f t="shared" si="4"/>
        <v>0</v>
      </c>
      <c r="P45" s="152">
        <f t="shared" ref="P45:P49" si="22">ROUND(M45+N45+O45,2)</f>
        <v>0</v>
      </c>
      <c r="Q45" s="245"/>
      <c r="R45" s="245"/>
      <c r="S45" s="245"/>
      <c r="T45" s="245"/>
      <c r="U45" s="245"/>
      <c r="V45" s="245"/>
      <c r="W45" s="245"/>
      <c r="X45" s="245"/>
      <c r="Y45" s="245"/>
      <c r="Z45" s="245"/>
      <c r="AA45" s="245"/>
      <c r="AB45" s="245"/>
    </row>
    <row r="46" spans="1:28" s="3" customFormat="1" x14ac:dyDescent="0.2">
      <c r="A46" s="153"/>
      <c r="B46" s="154">
        <v>0</v>
      </c>
      <c r="C46" s="179" t="s">
        <v>59</v>
      </c>
      <c r="D46" s="155" t="s">
        <v>47</v>
      </c>
      <c r="E46" s="151">
        <v>214.5</v>
      </c>
      <c r="F46" s="134"/>
      <c r="G46" s="134"/>
      <c r="H46" s="134">
        <f t="shared" si="21"/>
        <v>0</v>
      </c>
      <c r="I46" s="144"/>
      <c r="J46" s="134"/>
      <c r="K46" s="134">
        <f t="shared" si="7"/>
        <v>0</v>
      </c>
      <c r="L46" s="152">
        <f t="shared" si="1"/>
        <v>0</v>
      </c>
      <c r="M46" s="152">
        <f t="shared" si="2"/>
        <v>0</v>
      </c>
      <c r="N46" s="152">
        <f t="shared" si="3"/>
        <v>0</v>
      </c>
      <c r="O46" s="152">
        <f t="shared" si="4"/>
        <v>0</v>
      </c>
      <c r="P46" s="152">
        <f t="shared" si="22"/>
        <v>0</v>
      </c>
      <c r="Q46" s="245"/>
      <c r="R46" s="245"/>
      <c r="S46" s="245"/>
      <c r="T46" s="245"/>
      <c r="U46" s="245"/>
      <c r="V46" s="245"/>
      <c r="W46" s="245"/>
      <c r="X46" s="245"/>
      <c r="Y46" s="245"/>
      <c r="Z46" s="245"/>
      <c r="AA46" s="245"/>
      <c r="AB46" s="245"/>
    </row>
    <row r="47" spans="1:28" s="3" customFormat="1" x14ac:dyDescent="0.2">
      <c r="A47" s="153"/>
      <c r="B47" s="154">
        <v>0</v>
      </c>
      <c r="C47" s="177" t="s">
        <v>192</v>
      </c>
      <c r="D47" s="155" t="s">
        <v>47</v>
      </c>
      <c r="E47" s="151">
        <v>143</v>
      </c>
      <c r="F47" s="134"/>
      <c r="G47" s="134"/>
      <c r="H47" s="134">
        <f t="shared" si="21"/>
        <v>0</v>
      </c>
      <c r="I47" s="144"/>
      <c r="J47" s="134"/>
      <c r="K47" s="134">
        <f t="shared" si="7"/>
        <v>0</v>
      </c>
      <c r="L47" s="152">
        <f t="shared" si="1"/>
        <v>0</v>
      </c>
      <c r="M47" s="152">
        <f t="shared" si="2"/>
        <v>0</v>
      </c>
      <c r="N47" s="152">
        <f t="shared" si="3"/>
        <v>0</v>
      </c>
      <c r="O47" s="152">
        <f t="shared" si="4"/>
        <v>0</v>
      </c>
      <c r="P47" s="152">
        <f t="shared" si="22"/>
        <v>0</v>
      </c>
      <c r="Q47" s="245"/>
      <c r="R47" s="245"/>
      <c r="S47" s="245"/>
      <c r="T47" s="245"/>
      <c r="U47" s="245"/>
      <c r="V47" s="245"/>
      <c r="W47" s="245"/>
      <c r="X47" s="245"/>
      <c r="Y47" s="245"/>
      <c r="Z47" s="245"/>
      <c r="AA47" s="245"/>
      <c r="AB47" s="245"/>
    </row>
    <row r="48" spans="1:28" s="3" customFormat="1" x14ac:dyDescent="0.2">
      <c r="A48" s="153"/>
      <c r="B48" s="154">
        <v>0</v>
      </c>
      <c r="C48" s="177" t="s">
        <v>57</v>
      </c>
      <c r="D48" s="155" t="s">
        <v>47</v>
      </c>
      <c r="E48" s="151">
        <v>35.799999999999997</v>
      </c>
      <c r="F48" s="134"/>
      <c r="G48" s="134"/>
      <c r="H48" s="134">
        <f t="shared" si="21"/>
        <v>0</v>
      </c>
      <c r="I48" s="144"/>
      <c r="J48" s="134"/>
      <c r="K48" s="134">
        <f t="shared" si="7"/>
        <v>0</v>
      </c>
      <c r="L48" s="152">
        <f t="shared" ref="L48:L78" si="23">ROUND(E48*F48,2)</f>
        <v>0</v>
      </c>
      <c r="M48" s="152">
        <f t="shared" ref="M48:M78" si="24">ROUND(E48*H48,2)</f>
        <v>0</v>
      </c>
      <c r="N48" s="152">
        <f t="shared" ref="N48:N78" si="25">ROUND(E48*I48,2)</f>
        <v>0</v>
      </c>
      <c r="O48" s="152">
        <f t="shared" ref="O48:O78" si="26">ROUND(E48*J48,2)</f>
        <v>0</v>
      </c>
      <c r="P48" s="152">
        <f t="shared" si="22"/>
        <v>0</v>
      </c>
      <c r="Q48" s="245"/>
      <c r="R48" s="245"/>
      <c r="S48" s="245"/>
      <c r="T48" s="245"/>
      <c r="U48" s="245"/>
      <c r="V48" s="245"/>
      <c r="W48" s="245"/>
      <c r="X48" s="245"/>
      <c r="Y48" s="245"/>
      <c r="Z48" s="245"/>
      <c r="AA48" s="245"/>
      <c r="AB48" s="245"/>
    </row>
    <row r="49" spans="1:28" s="3" customFormat="1" x14ac:dyDescent="0.2">
      <c r="A49" s="153"/>
      <c r="B49" s="154">
        <v>0</v>
      </c>
      <c r="C49" s="179" t="s">
        <v>193</v>
      </c>
      <c r="D49" s="150" t="s">
        <v>46</v>
      </c>
      <c r="E49" s="151">
        <v>577.5</v>
      </c>
      <c r="F49" s="134"/>
      <c r="G49" s="134"/>
      <c r="H49" s="134">
        <f t="shared" si="21"/>
        <v>0</v>
      </c>
      <c r="I49" s="144"/>
      <c r="J49" s="134"/>
      <c r="K49" s="134">
        <f t="shared" ref="K49:K80" si="27">J49+I49+H49</f>
        <v>0</v>
      </c>
      <c r="L49" s="152">
        <f t="shared" si="23"/>
        <v>0</v>
      </c>
      <c r="M49" s="152">
        <f t="shared" si="24"/>
        <v>0</v>
      </c>
      <c r="N49" s="152">
        <f t="shared" si="25"/>
        <v>0</v>
      </c>
      <c r="O49" s="152">
        <f t="shared" si="26"/>
        <v>0</v>
      </c>
      <c r="P49" s="152">
        <f t="shared" si="22"/>
        <v>0</v>
      </c>
      <c r="Q49" s="245"/>
      <c r="R49" s="245"/>
      <c r="S49" s="245"/>
      <c r="T49" s="245"/>
      <c r="U49" s="245"/>
      <c r="V49" s="245"/>
      <c r="W49" s="245"/>
      <c r="X49" s="245"/>
      <c r="Y49" s="245"/>
      <c r="Z49" s="245"/>
      <c r="AA49" s="245"/>
      <c r="AB49" s="245"/>
    </row>
    <row r="50" spans="1:28" s="3" customFormat="1" x14ac:dyDescent="0.2">
      <c r="A50" s="153"/>
      <c r="B50" s="154">
        <v>0</v>
      </c>
      <c r="C50" s="179" t="s">
        <v>194</v>
      </c>
      <c r="D50" s="150" t="s">
        <v>47</v>
      </c>
      <c r="E50" s="151">
        <v>12.5</v>
      </c>
      <c r="F50" s="134"/>
      <c r="G50" s="134"/>
      <c r="H50" s="134">
        <f t="shared" si="19"/>
        <v>0</v>
      </c>
      <c r="I50" s="144"/>
      <c r="J50" s="134"/>
      <c r="K50" s="134">
        <f t="shared" si="27"/>
        <v>0</v>
      </c>
      <c r="L50" s="152">
        <f t="shared" si="23"/>
        <v>0</v>
      </c>
      <c r="M50" s="152">
        <f t="shared" si="24"/>
        <v>0</v>
      </c>
      <c r="N50" s="152">
        <f t="shared" si="25"/>
        <v>0</v>
      </c>
      <c r="O50" s="152">
        <f t="shared" si="26"/>
        <v>0</v>
      </c>
      <c r="P50" s="152">
        <f t="shared" si="20"/>
        <v>0</v>
      </c>
      <c r="Q50" s="245"/>
      <c r="R50" s="245"/>
      <c r="S50" s="245"/>
      <c r="T50" s="245"/>
      <c r="U50" s="245"/>
      <c r="V50" s="245"/>
      <c r="W50" s="245"/>
      <c r="X50" s="245"/>
      <c r="Y50" s="245"/>
      <c r="Z50" s="245"/>
      <c r="AA50" s="245"/>
      <c r="AB50" s="245"/>
    </row>
    <row r="51" spans="1:28" s="3" customFormat="1" x14ac:dyDescent="0.2">
      <c r="A51" s="153">
        <v>2.2999999999999998</v>
      </c>
      <c r="B51" s="154" t="s">
        <v>285</v>
      </c>
      <c r="C51" s="157" t="s">
        <v>196</v>
      </c>
      <c r="D51" s="150" t="s">
        <v>46</v>
      </c>
      <c r="E51" s="151">
        <v>500</v>
      </c>
      <c r="F51" s="134"/>
      <c r="G51" s="134"/>
      <c r="H51" s="134">
        <f t="shared" si="19"/>
        <v>0</v>
      </c>
      <c r="I51" s="144"/>
      <c r="J51" s="134"/>
      <c r="K51" s="134">
        <f t="shared" si="27"/>
        <v>0</v>
      </c>
      <c r="L51" s="152">
        <f t="shared" si="23"/>
        <v>0</v>
      </c>
      <c r="M51" s="152">
        <f t="shared" si="24"/>
        <v>0</v>
      </c>
      <c r="N51" s="152">
        <f t="shared" si="25"/>
        <v>0</v>
      </c>
      <c r="O51" s="152">
        <f t="shared" si="26"/>
        <v>0</v>
      </c>
      <c r="P51" s="152">
        <f t="shared" si="20"/>
        <v>0</v>
      </c>
      <c r="Q51" s="245"/>
      <c r="R51" s="245"/>
      <c r="S51" s="245"/>
      <c r="T51" s="245"/>
      <c r="U51" s="245"/>
      <c r="V51" s="245"/>
      <c r="W51" s="245"/>
      <c r="X51" s="245"/>
      <c r="Y51" s="245"/>
      <c r="Z51" s="245"/>
      <c r="AA51" s="245"/>
      <c r="AB51" s="245"/>
    </row>
    <row r="52" spans="1:28" s="3" customFormat="1" x14ac:dyDescent="0.2">
      <c r="A52" s="153"/>
      <c r="B52" s="154">
        <v>0</v>
      </c>
      <c r="C52" s="179" t="s">
        <v>59</v>
      </c>
      <c r="D52" s="155" t="s">
        <v>47</v>
      </c>
      <c r="E52" s="151">
        <v>195</v>
      </c>
      <c r="F52" s="134"/>
      <c r="G52" s="134"/>
      <c r="H52" s="134">
        <f t="shared" si="19"/>
        <v>0</v>
      </c>
      <c r="I52" s="144"/>
      <c r="J52" s="134"/>
      <c r="K52" s="134">
        <f t="shared" si="27"/>
        <v>0</v>
      </c>
      <c r="L52" s="152">
        <f t="shared" si="23"/>
        <v>0</v>
      </c>
      <c r="M52" s="152">
        <f t="shared" si="24"/>
        <v>0</v>
      </c>
      <c r="N52" s="152">
        <f t="shared" si="25"/>
        <v>0</v>
      </c>
      <c r="O52" s="152">
        <f t="shared" si="26"/>
        <v>0</v>
      </c>
      <c r="P52" s="152">
        <f t="shared" si="20"/>
        <v>0</v>
      </c>
      <c r="Q52" s="245"/>
      <c r="R52" s="245"/>
      <c r="S52" s="245"/>
      <c r="T52" s="245"/>
      <c r="U52" s="245"/>
      <c r="V52" s="245"/>
      <c r="W52" s="245"/>
      <c r="X52" s="245"/>
      <c r="Y52" s="245"/>
      <c r="Z52" s="245"/>
      <c r="AA52" s="245"/>
      <c r="AB52" s="245"/>
    </row>
    <row r="53" spans="1:28" s="3" customFormat="1" x14ac:dyDescent="0.2">
      <c r="A53" s="153"/>
      <c r="B53" s="154">
        <v>0</v>
      </c>
      <c r="C53" s="177" t="s">
        <v>192</v>
      </c>
      <c r="D53" s="155" t="s">
        <v>47</v>
      </c>
      <c r="E53" s="151">
        <v>130</v>
      </c>
      <c r="F53" s="134"/>
      <c r="G53" s="134"/>
      <c r="H53" s="134">
        <f t="shared" si="19"/>
        <v>0</v>
      </c>
      <c r="I53" s="144"/>
      <c r="J53" s="134"/>
      <c r="K53" s="134">
        <f t="shared" si="27"/>
        <v>0</v>
      </c>
      <c r="L53" s="152">
        <f t="shared" si="23"/>
        <v>0</v>
      </c>
      <c r="M53" s="152">
        <f t="shared" si="24"/>
        <v>0</v>
      </c>
      <c r="N53" s="152">
        <f t="shared" si="25"/>
        <v>0</v>
      </c>
      <c r="O53" s="152">
        <f t="shared" si="26"/>
        <v>0</v>
      </c>
      <c r="P53" s="152">
        <f t="shared" si="20"/>
        <v>0</v>
      </c>
      <c r="Q53" s="245"/>
      <c r="R53" s="245"/>
      <c r="S53" s="245"/>
      <c r="T53" s="245"/>
      <c r="U53" s="245"/>
      <c r="V53" s="245"/>
      <c r="W53" s="245"/>
      <c r="X53" s="245"/>
      <c r="Y53" s="245"/>
      <c r="Z53" s="245"/>
      <c r="AA53" s="245"/>
      <c r="AB53" s="245"/>
    </row>
    <row r="54" spans="1:28" s="3" customFormat="1" x14ac:dyDescent="0.2">
      <c r="A54" s="153"/>
      <c r="B54" s="154">
        <v>0</v>
      </c>
      <c r="C54" s="177" t="s">
        <v>57</v>
      </c>
      <c r="D54" s="155" t="s">
        <v>47</v>
      </c>
      <c r="E54" s="151">
        <v>32.5</v>
      </c>
      <c r="F54" s="134"/>
      <c r="G54" s="134"/>
      <c r="H54" s="134">
        <f t="shared" si="19"/>
        <v>0</v>
      </c>
      <c r="I54" s="144"/>
      <c r="J54" s="134"/>
      <c r="K54" s="134">
        <f t="shared" si="27"/>
        <v>0</v>
      </c>
      <c r="L54" s="152">
        <f t="shared" si="23"/>
        <v>0</v>
      </c>
      <c r="M54" s="152">
        <f t="shared" si="24"/>
        <v>0</v>
      </c>
      <c r="N54" s="152">
        <f t="shared" si="25"/>
        <v>0</v>
      </c>
      <c r="O54" s="152">
        <f t="shared" si="26"/>
        <v>0</v>
      </c>
      <c r="P54" s="152">
        <f t="shared" si="20"/>
        <v>0</v>
      </c>
      <c r="Q54" s="245"/>
      <c r="R54" s="245"/>
      <c r="S54" s="245"/>
      <c r="T54" s="245"/>
      <c r="U54" s="245"/>
      <c r="V54" s="245"/>
      <c r="W54" s="245"/>
      <c r="X54" s="245"/>
      <c r="Y54" s="245"/>
      <c r="Z54" s="245"/>
      <c r="AA54" s="245"/>
      <c r="AB54" s="245"/>
    </row>
    <row r="55" spans="1:28" s="3" customFormat="1" x14ac:dyDescent="0.2">
      <c r="A55" s="164"/>
      <c r="B55" s="154">
        <v>0</v>
      </c>
      <c r="C55" s="179" t="s">
        <v>178</v>
      </c>
      <c r="D55" s="150" t="s">
        <v>46</v>
      </c>
      <c r="E55" s="151">
        <v>475</v>
      </c>
      <c r="F55" s="134"/>
      <c r="G55" s="134"/>
      <c r="H55" s="134">
        <f t="shared" si="19"/>
        <v>0</v>
      </c>
      <c r="I55" s="144"/>
      <c r="J55" s="134"/>
      <c r="K55" s="134">
        <f t="shared" si="27"/>
        <v>0</v>
      </c>
      <c r="L55" s="152">
        <f t="shared" si="23"/>
        <v>0</v>
      </c>
      <c r="M55" s="152">
        <f t="shared" si="24"/>
        <v>0</v>
      </c>
      <c r="N55" s="152">
        <f t="shared" si="25"/>
        <v>0</v>
      </c>
      <c r="O55" s="152">
        <f t="shared" si="26"/>
        <v>0</v>
      </c>
      <c r="P55" s="152">
        <f t="shared" si="20"/>
        <v>0</v>
      </c>
      <c r="Q55" s="245"/>
      <c r="R55" s="245"/>
      <c r="S55" s="245"/>
      <c r="T55" s="245"/>
      <c r="U55" s="245"/>
      <c r="V55" s="245"/>
      <c r="W55" s="245"/>
      <c r="X55" s="245"/>
      <c r="Y55" s="245"/>
      <c r="Z55" s="245"/>
      <c r="AA55" s="245"/>
      <c r="AB55" s="245"/>
    </row>
    <row r="56" spans="1:28" s="3" customFormat="1" x14ac:dyDescent="0.2">
      <c r="A56" s="164"/>
      <c r="B56" s="154">
        <v>0</v>
      </c>
      <c r="C56" s="179" t="s">
        <v>182</v>
      </c>
      <c r="D56" s="150" t="s">
        <v>46</v>
      </c>
      <c r="E56" s="151">
        <v>25</v>
      </c>
      <c r="F56" s="134"/>
      <c r="G56" s="134"/>
      <c r="H56" s="134">
        <f t="shared" si="19"/>
        <v>0</v>
      </c>
      <c r="I56" s="144"/>
      <c r="J56" s="134"/>
      <c r="K56" s="134">
        <f t="shared" si="27"/>
        <v>0</v>
      </c>
      <c r="L56" s="152">
        <f t="shared" si="23"/>
        <v>0</v>
      </c>
      <c r="M56" s="152">
        <f t="shared" si="24"/>
        <v>0</v>
      </c>
      <c r="N56" s="152">
        <f t="shared" si="25"/>
        <v>0</v>
      </c>
      <c r="O56" s="152">
        <f t="shared" si="26"/>
        <v>0</v>
      </c>
      <c r="P56" s="152">
        <f t="shared" si="20"/>
        <v>0</v>
      </c>
      <c r="Q56" s="245"/>
      <c r="R56" s="245"/>
      <c r="S56" s="245"/>
      <c r="T56" s="245"/>
      <c r="U56" s="245"/>
      <c r="V56" s="245"/>
      <c r="W56" s="245"/>
      <c r="X56" s="245"/>
      <c r="Y56" s="245"/>
      <c r="Z56" s="245"/>
      <c r="AA56" s="245"/>
      <c r="AB56" s="245"/>
    </row>
    <row r="57" spans="1:28" s="3" customFormat="1" x14ac:dyDescent="0.2">
      <c r="A57" s="165">
        <v>2.4</v>
      </c>
      <c r="B57" s="154" t="s">
        <v>285</v>
      </c>
      <c r="C57" s="157" t="s">
        <v>66</v>
      </c>
      <c r="D57" s="150" t="s">
        <v>48</v>
      </c>
      <c r="E57" s="151">
        <v>487</v>
      </c>
      <c r="F57" s="134"/>
      <c r="G57" s="134"/>
      <c r="H57" s="134">
        <f t="shared" si="19"/>
        <v>0</v>
      </c>
      <c r="I57" s="144"/>
      <c r="J57" s="134"/>
      <c r="K57" s="134">
        <f t="shared" si="27"/>
        <v>0</v>
      </c>
      <c r="L57" s="152">
        <f t="shared" si="23"/>
        <v>0</v>
      </c>
      <c r="M57" s="152">
        <f t="shared" si="24"/>
        <v>0</v>
      </c>
      <c r="N57" s="152">
        <f t="shared" si="25"/>
        <v>0</v>
      </c>
      <c r="O57" s="152">
        <f t="shared" si="26"/>
        <v>0</v>
      </c>
      <c r="P57" s="152">
        <f t="shared" si="20"/>
        <v>0</v>
      </c>
      <c r="Q57" s="245"/>
      <c r="R57" s="245"/>
      <c r="S57" s="245"/>
      <c r="T57" s="245"/>
      <c r="U57" s="245"/>
      <c r="V57" s="245"/>
      <c r="W57" s="245"/>
      <c r="X57" s="245"/>
      <c r="Y57" s="245"/>
      <c r="Z57" s="245"/>
      <c r="AA57" s="245"/>
      <c r="AB57" s="245"/>
    </row>
    <row r="58" spans="1:28" s="3" customFormat="1" x14ac:dyDescent="0.2">
      <c r="A58" s="164"/>
      <c r="B58" s="154">
        <v>0</v>
      </c>
      <c r="C58" s="179" t="s">
        <v>179</v>
      </c>
      <c r="D58" s="150" t="s">
        <v>48</v>
      </c>
      <c r="E58" s="151">
        <v>109</v>
      </c>
      <c r="F58" s="134"/>
      <c r="G58" s="134"/>
      <c r="H58" s="134">
        <f t="shared" ref="H58:H60" si="28">ROUND(F58*G58,2)</f>
        <v>0</v>
      </c>
      <c r="I58" s="144"/>
      <c r="J58" s="134"/>
      <c r="K58" s="134">
        <f t="shared" si="27"/>
        <v>0</v>
      </c>
      <c r="L58" s="152">
        <f t="shared" si="23"/>
        <v>0</v>
      </c>
      <c r="M58" s="152">
        <f t="shared" si="24"/>
        <v>0</v>
      </c>
      <c r="N58" s="152">
        <f t="shared" si="25"/>
        <v>0</v>
      </c>
      <c r="O58" s="152">
        <f t="shared" si="26"/>
        <v>0</v>
      </c>
      <c r="P58" s="152">
        <f t="shared" ref="P58:P60" si="29">ROUND(M58+N58+O58,2)</f>
        <v>0</v>
      </c>
      <c r="Q58" s="245"/>
      <c r="R58" s="245"/>
      <c r="S58" s="245"/>
      <c r="T58" s="245"/>
      <c r="U58" s="245"/>
      <c r="V58" s="245"/>
      <c r="W58" s="245"/>
      <c r="X58" s="245"/>
      <c r="Y58" s="245"/>
      <c r="Z58" s="245"/>
      <c r="AA58" s="245"/>
      <c r="AB58" s="245"/>
    </row>
    <row r="59" spans="1:28" s="3" customFormat="1" x14ac:dyDescent="0.2">
      <c r="A59" s="164"/>
      <c r="B59" s="154">
        <v>0</v>
      </c>
      <c r="C59" s="179" t="s">
        <v>180</v>
      </c>
      <c r="D59" s="150" t="s">
        <v>48</v>
      </c>
      <c r="E59" s="151">
        <v>195</v>
      </c>
      <c r="F59" s="134"/>
      <c r="G59" s="134"/>
      <c r="H59" s="134">
        <f t="shared" si="28"/>
        <v>0</v>
      </c>
      <c r="I59" s="144"/>
      <c r="J59" s="134"/>
      <c r="K59" s="134">
        <f t="shared" si="27"/>
        <v>0</v>
      </c>
      <c r="L59" s="152">
        <f t="shared" si="23"/>
        <v>0</v>
      </c>
      <c r="M59" s="152">
        <f t="shared" si="24"/>
        <v>0</v>
      </c>
      <c r="N59" s="152">
        <f t="shared" si="25"/>
        <v>0</v>
      </c>
      <c r="O59" s="152">
        <f t="shared" si="26"/>
        <v>0</v>
      </c>
      <c r="P59" s="152">
        <f t="shared" si="29"/>
        <v>0</v>
      </c>
      <c r="Q59" s="245"/>
      <c r="R59" s="245"/>
      <c r="S59" s="245"/>
      <c r="T59" s="245"/>
      <c r="U59" s="245"/>
      <c r="V59" s="245"/>
      <c r="W59" s="245"/>
      <c r="X59" s="245"/>
      <c r="Y59" s="245"/>
      <c r="Z59" s="245"/>
      <c r="AA59" s="245"/>
      <c r="AB59" s="245"/>
    </row>
    <row r="60" spans="1:28" s="3" customFormat="1" x14ac:dyDescent="0.2">
      <c r="A60" s="164"/>
      <c r="B60" s="154">
        <v>0</v>
      </c>
      <c r="C60" s="179" t="s">
        <v>181</v>
      </c>
      <c r="D60" s="150" t="s">
        <v>48</v>
      </c>
      <c r="E60" s="151">
        <v>183</v>
      </c>
      <c r="F60" s="134"/>
      <c r="G60" s="134"/>
      <c r="H60" s="134">
        <f t="shared" si="28"/>
        <v>0</v>
      </c>
      <c r="I60" s="144"/>
      <c r="J60" s="134"/>
      <c r="K60" s="134">
        <f t="shared" si="27"/>
        <v>0</v>
      </c>
      <c r="L60" s="152">
        <f t="shared" si="23"/>
        <v>0</v>
      </c>
      <c r="M60" s="152">
        <f t="shared" si="24"/>
        <v>0</v>
      </c>
      <c r="N60" s="152">
        <f t="shared" si="25"/>
        <v>0</v>
      </c>
      <c r="O60" s="152">
        <f t="shared" si="26"/>
        <v>0</v>
      </c>
      <c r="P60" s="152">
        <f t="shared" si="29"/>
        <v>0</v>
      </c>
      <c r="Q60" s="245"/>
      <c r="R60" s="245"/>
      <c r="S60" s="245"/>
      <c r="T60" s="245"/>
      <c r="U60" s="245"/>
      <c r="V60" s="245"/>
      <c r="W60" s="245"/>
      <c r="X60" s="245"/>
      <c r="Y60" s="245"/>
      <c r="Z60" s="245"/>
      <c r="AA60" s="245"/>
      <c r="AB60" s="245"/>
    </row>
    <row r="61" spans="1:28" s="3" customFormat="1" x14ac:dyDescent="0.2">
      <c r="A61" s="164"/>
      <c r="B61" s="154">
        <v>0</v>
      </c>
      <c r="C61" s="157">
        <v>0</v>
      </c>
      <c r="D61" s="150"/>
      <c r="E61" s="151"/>
      <c r="F61" s="134"/>
      <c r="G61" s="134"/>
      <c r="H61" s="134">
        <f t="shared" ref="H61:H74" si="30">ROUND(F61*G61,2)</f>
        <v>0</v>
      </c>
      <c r="I61" s="144"/>
      <c r="J61" s="134"/>
      <c r="K61" s="134">
        <f t="shared" si="27"/>
        <v>0</v>
      </c>
      <c r="L61" s="152">
        <f t="shared" si="23"/>
        <v>0</v>
      </c>
      <c r="M61" s="152">
        <f t="shared" si="24"/>
        <v>0</v>
      </c>
      <c r="N61" s="152">
        <f t="shared" si="25"/>
        <v>0</v>
      </c>
      <c r="O61" s="152">
        <f t="shared" si="26"/>
        <v>0</v>
      </c>
      <c r="P61" s="152">
        <f t="shared" ref="P61:P74" si="31">ROUND(M61+N61+O61,2)</f>
        <v>0</v>
      </c>
      <c r="Q61" s="245"/>
      <c r="R61" s="245"/>
      <c r="S61" s="245"/>
      <c r="T61" s="245"/>
      <c r="U61" s="245"/>
      <c r="V61" s="245"/>
      <c r="W61" s="245"/>
      <c r="X61" s="245"/>
      <c r="Y61" s="245"/>
      <c r="Z61" s="245"/>
      <c r="AA61" s="245"/>
      <c r="AB61" s="245"/>
    </row>
    <row r="62" spans="1:28" s="3" customFormat="1" x14ac:dyDescent="0.2">
      <c r="A62" s="148">
        <v>3</v>
      </c>
      <c r="B62" s="149">
        <v>0</v>
      </c>
      <c r="C62" s="184" t="s">
        <v>183</v>
      </c>
      <c r="D62" s="155"/>
      <c r="E62" s="156"/>
      <c r="F62" s="134"/>
      <c r="G62" s="134"/>
      <c r="H62" s="134">
        <f t="shared" si="30"/>
        <v>0</v>
      </c>
      <c r="I62" s="144"/>
      <c r="J62" s="134"/>
      <c r="K62" s="134">
        <f t="shared" si="27"/>
        <v>0</v>
      </c>
      <c r="L62" s="152">
        <f t="shared" si="23"/>
        <v>0</v>
      </c>
      <c r="M62" s="152">
        <f t="shared" si="24"/>
        <v>0</v>
      </c>
      <c r="N62" s="152">
        <f t="shared" si="25"/>
        <v>0</v>
      </c>
      <c r="O62" s="152">
        <f t="shared" si="26"/>
        <v>0</v>
      </c>
      <c r="P62" s="152">
        <f t="shared" si="31"/>
        <v>0</v>
      </c>
      <c r="Q62" s="245"/>
      <c r="R62" s="245"/>
      <c r="S62" s="245"/>
      <c r="T62" s="245"/>
      <c r="U62" s="245"/>
      <c r="V62" s="245"/>
      <c r="W62" s="245"/>
      <c r="X62" s="245"/>
      <c r="Y62" s="245"/>
      <c r="Z62" s="245"/>
      <c r="AA62" s="245"/>
      <c r="AB62" s="245"/>
    </row>
    <row r="63" spans="1:28" s="3" customFormat="1" x14ac:dyDescent="0.2">
      <c r="A63" s="153">
        <v>3.1</v>
      </c>
      <c r="B63" s="154" t="s">
        <v>285</v>
      </c>
      <c r="C63" s="185" t="s">
        <v>67</v>
      </c>
      <c r="D63" s="131" t="s">
        <v>46</v>
      </c>
      <c r="E63" s="151">
        <v>1824</v>
      </c>
      <c r="F63" s="134"/>
      <c r="G63" s="134"/>
      <c r="H63" s="134">
        <f t="shared" si="30"/>
        <v>0</v>
      </c>
      <c r="I63" s="144"/>
      <c r="J63" s="134"/>
      <c r="K63" s="134">
        <f t="shared" si="27"/>
        <v>0</v>
      </c>
      <c r="L63" s="152">
        <f t="shared" si="23"/>
        <v>0</v>
      </c>
      <c r="M63" s="152">
        <f t="shared" si="24"/>
        <v>0</v>
      </c>
      <c r="N63" s="152">
        <f t="shared" si="25"/>
        <v>0</v>
      </c>
      <c r="O63" s="152">
        <f t="shared" si="26"/>
        <v>0</v>
      </c>
      <c r="P63" s="152">
        <f t="shared" si="31"/>
        <v>0</v>
      </c>
      <c r="Q63" s="245"/>
      <c r="R63" s="245"/>
      <c r="S63" s="245"/>
      <c r="T63" s="245"/>
      <c r="U63" s="245"/>
      <c r="V63" s="245"/>
      <c r="W63" s="245"/>
      <c r="X63" s="245"/>
      <c r="Y63" s="245"/>
      <c r="Z63" s="245"/>
      <c r="AA63" s="245"/>
      <c r="AB63" s="245"/>
    </row>
    <row r="64" spans="1:28" s="3" customFormat="1" x14ac:dyDescent="0.2">
      <c r="A64" s="153"/>
      <c r="B64" s="154">
        <v>0</v>
      </c>
      <c r="C64" s="179" t="s">
        <v>49</v>
      </c>
      <c r="D64" s="150" t="s">
        <v>50</v>
      </c>
      <c r="E64" s="151">
        <v>54.7</v>
      </c>
      <c r="F64" s="134"/>
      <c r="G64" s="134"/>
      <c r="H64" s="134">
        <f t="shared" si="30"/>
        <v>0</v>
      </c>
      <c r="I64" s="144"/>
      <c r="J64" s="134"/>
      <c r="K64" s="134">
        <f t="shared" si="27"/>
        <v>0</v>
      </c>
      <c r="L64" s="152">
        <f t="shared" si="23"/>
        <v>0</v>
      </c>
      <c r="M64" s="152">
        <f t="shared" si="24"/>
        <v>0</v>
      </c>
      <c r="N64" s="152">
        <f t="shared" si="25"/>
        <v>0</v>
      </c>
      <c r="O64" s="152">
        <f t="shared" si="26"/>
        <v>0</v>
      </c>
      <c r="P64" s="152">
        <f t="shared" si="31"/>
        <v>0</v>
      </c>
      <c r="Q64" s="245"/>
      <c r="R64" s="245"/>
      <c r="S64" s="245"/>
      <c r="T64" s="245"/>
      <c r="U64" s="245"/>
      <c r="V64" s="245"/>
      <c r="W64" s="245"/>
      <c r="X64" s="245"/>
      <c r="Y64" s="245"/>
      <c r="Z64" s="245"/>
      <c r="AA64" s="245"/>
      <c r="AB64" s="245"/>
    </row>
    <row r="65" spans="1:28" s="163" customFormat="1" ht="25.5" x14ac:dyDescent="0.2">
      <c r="A65" s="153"/>
      <c r="B65" s="154">
        <v>0</v>
      </c>
      <c r="C65" s="186" t="s">
        <v>186</v>
      </c>
      <c r="D65" s="131" t="s">
        <v>47</v>
      </c>
      <c r="E65" s="175">
        <v>335.6</v>
      </c>
      <c r="F65" s="134"/>
      <c r="G65" s="134"/>
      <c r="H65" s="134">
        <f t="shared" si="30"/>
        <v>0</v>
      </c>
      <c r="I65" s="144"/>
      <c r="J65" s="134"/>
      <c r="K65" s="134">
        <f t="shared" si="27"/>
        <v>0</v>
      </c>
      <c r="L65" s="152">
        <f t="shared" si="23"/>
        <v>0</v>
      </c>
      <c r="M65" s="152">
        <f t="shared" si="24"/>
        <v>0</v>
      </c>
      <c r="N65" s="152">
        <f t="shared" si="25"/>
        <v>0</v>
      </c>
      <c r="O65" s="152">
        <f t="shared" si="26"/>
        <v>0</v>
      </c>
      <c r="P65" s="152">
        <f t="shared" si="31"/>
        <v>0</v>
      </c>
      <c r="Q65" s="245"/>
      <c r="R65" s="245"/>
      <c r="S65" s="245"/>
      <c r="T65" s="245"/>
      <c r="U65" s="245"/>
      <c r="V65" s="245"/>
      <c r="W65" s="245"/>
      <c r="X65" s="245"/>
      <c r="Y65" s="245"/>
      <c r="Z65" s="245"/>
      <c r="AA65" s="245"/>
      <c r="AB65" s="245"/>
    </row>
    <row r="66" spans="1:28" s="3" customFormat="1" x14ac:dyDescent="0.2">
      <c r="A66" s="153">
        <v>3.2</v>
      </c>
      <c r="B66" s="154" t="s">
        <v>285</v>
      </c>
      <c r="C66" s="185" t="s">
        <v>184</v>
      </c>
      <c r="D66" s="131" t="s">
        <v>46</v>
      </c>
      <c r="E66" s="151">
        <v>88</v>
      </c>
      <c r="F66" s="134"/>
      <c r="G66" s="134"/>
      <c r="H66" s="134">
        <f t="shared" si="30"/>
        <v>0</v>
      </c>
      <c r="I66" s="144"/>
      <c r="J66" s="134"/>
      <c r="K66" s="134">
        <f t="shared" si="27"/>
        <v>0</v>
      </c>
      <c r="L66" s="152">
        <f t="shared" si="23"/>
        <v>0</v>
      </c>
      <c r="M66" s="152">
        <f t="shared" si="24"/>
        <v>0</v>
      </c>
      <c r="N66" s="152">
        <f t="shared" si="25"/>
        <v>0</v>
      </c>
      <c r="O66" s="152">
        <f t="shared" si="26"/>
        <v>0</v>
      </c>
      <c r="P66" s="152">
        <f t="shared" si="31"/>
        <v>0</v>
      </c>
      <c r="Q66" s="245"/>
      <c r="R66" s="245"/>
      <c r="S66" s="245"/>
      <c r="T66" s="245"/>
      <c r="U66" s="245"/>
      <c r="V66" s="245"/>
      <c r="W66" s="245"/>
      <c r="X66" s="245"/>
      <c r="Y66" s="245"/>
      <c r="Z66" s="245"/>
      <c r="AA66" s="245"/>
      <c r="AB66" s="245"/>
    </row>
    <row r="67" spans="1:28" s="3" customFormat="1" x14ac:dyDescent="0.2">
      <c r="A67" s="153"/>
      <c r="B67" s="154">
        <v>0</v>
      </c>
      <c r="C67" s="179" t="s">
        <v>185</v>
      </c>
      <c r="D67" s="150" t="s">
        <v>46</v>
      </c>
      <c r="E67" s="151">
        <v>88</v>
      </c>
      <c r="F67" s="134"/>
      <c r="G67" s="134"/>
      <c r="H67" s="134">
        <f t="shared" si="30"/>
        <v>0</v>
      </c>
      <c r="I67" s="144"/>
      <c r="J67" s="134"/>
      <c r="K67" s="134">
        <f t="shared" si="27"/>
        <v>0</v>
      </c>
      <c r="L67" s="152">
        <f t="shared" si="23"/>
        <v>0</v>
      </c>
      <c r="M67" s="152">
        <f t="shared" si="24"/>
        <v>0</v>
      </c>
      <c r="N67" s="152">
        <f t="shared" si="25"/>
        <v>0</v>
      </c>
      <c r="O67" s="152">
        <f t="shared" si="26"/>
        <v>0</v>
      </c>
      <c r="P67" s="152">
        <f t="shared" si="31"/>
        <v>0</v>
      </c>
      <c r="Q67" s="245"/>
      <c r="R67" s="245"/>
      <c r="S67" s="245"/>
      <c r="T67" s="245"/>
      <c r="U67" s="245"/>
      <c r="V67" s="245"/>
      <c r="W67" s="245"/>
      <c r="X67" s="245"/>
      <c r="Y67" s="245"/>
      <c r="Z67" s="245"/>
      <c r="AA67" s="245"/>
      <c r="AB67" s="245"/>
    </row>
    <row r="68" spans="1:28" s="3" customFormat="1" x14ac:dyDescent="0.2">
      <c r="A68" s="153"/>
      <c r="B68" s="154">
        <v>0</v>
      </c>
      <c r="C68" s="178" t="s">
        <v>187</v>
      </c>
      <c r="D68" s="155" t="s">
        <v>48</v>
      </c>
      <c r="E68" s="187">
        <v>67</v>
      </c>
      <c r="F68" s="134"/>
      <c r="G68" s="134"/>
      <c r="H68" s="134">
        <f t="shared" si="30"/>
        <v>0</v>
      </c>
      <c r="I68" s="144"/>
      <c r="J68" s="134"/>
      <c r="K68" s="134">
        <f t="shared" si="27"/>
        <v>0</v>
      </c>
      <c r="L68" s="152">
        <f t="shared" si="23"/>
        <v>0</v>
      </c>
      <c r="M68" s="152">
        <f t="shared" si="24"/>
        <v>0</v>
      </c>
      <c r="N68" s="152">
        <f t="shared" si="25"/>
        <v>0</v>
      </c>
      <c r="O68" s="152">
        <f t="shared" si="26"/>
        <v>0</v>
      </c>
      <c r="P68" s="152">
        <f t="shared" si="31"/>
        <v>0</v>
      </c>
      <c r="Q68" s="245"/>
      <c r="R68" s="245"/>
      <c r="S68" s="245"/>
      <c r="T68" s="245"/>
      <c r="U68" s="245"/>
      <c r="V68" s="245"/>
      <c r="W68" s="245"/>
      <c r="X68" s="245"/>
      <c r="Y68" s="245"/>
      <c r="Z68" s="245"/>
      <c r="AA68" s="245"/>
      <c r="AB68" s="245"/>
    </row>
    <row r="69" spans="1:28" s="3" customFormat="1" x14ac:dyDescent="0.2">
      <c r="A69" s="153">
        <v>3.3</v>
      </c>
      <c r="B69" s="154">
        <v>0</v>
      </c>
      <c r="C69" s="157" t="s">
        <v>278</v>
      </c>
      <c r="D69" s="150"/>
      <c r="E69" s="151"/>
      <c r="F69" s="134"/>
      <c r="G69" s="134"/>
      <c r="H69" s="134">
        <f t="shared" si="30"/>
        <v>0</v>
      </c>
      <c r="I69" s="144"/>
      <c r="J69" s="134"/>
      <c r="K69" s="134">
        <f t="shared" si="27"/>
        <v>0</v>
      </c>
      <c r="L69" s="152">
        <f t="shared" si="23"/>
        <v>0</v>
      </c>
      <c r="M69" s="152">
        <f t="shared" si="24"/>
        <v>0</v>
      </c>
      <c r="N69" s="152">
        <f t="shared" si="25"/>
        <v>0</v>
      </c>
      <c r="O69" s="152">
        <f t="shared" si="26"/>
        <v>0</v>
      </c>
      <c r="P69" s="152">
        <f t="shared" si="31"/>
        <v>0</v>
      </c>
      <c r="Q69" s="245"/>
      <c r="R69" s="245"/>
      <c r="S69" s="245"/>
      <c r="T69" s="245"/>
      <c r="U69" s="245"/>
      <c r="V69" s="245"/>
      <c r="W69" s="245"/>
      <c r="X69" s="245"/>
      <c r="Y69" s="245"/>
      <c r="Z69" s="245"/>
      <c r="AA69" s="245"/>
      <c r="AB69" s="245"/>
    </row>
    <row r="70" spans="1:28" s="3" customFormat="1" x14ac:dyDescent="0.2">
      <c r="A70" s="153">
        <v>1</v>
      </c>
      <c r="B70" s="154" t="s">
        <v>285</v>
      </c>
      <c r="C70" s="157" t="s">
        <v>129</v>
      </c>
      <c r="D70" s="150" t="s">
        <v>51</v>
      </c>
      <c r="E70" s="180">
        <v>24</v>
      </c>
      <c r="F70" s="134"/>
      <c r="G70" s="134"/>
      <c r="H70" s="134">
        <f t="shared" si="30"/>
        <v>0</v>
      </c>
      <c r="I70" s="144"/>
      <c r="J70" s="134"/>
      <c r="K70" s="134">
        <f t="shared" si="27"/>
        <v>0</v>
      </c>
      <c r="L70" s="152">
        <f t="shared" si="23"/>
        <v>0</v>
      </c>
      <c r="M70" s="152">
        <f t="shared" si="24"/>
        <v>0</v>
      </c>
      <c r="N70" s="152">
        <f t="shared" si="25"/>
        <v>0</v>
      </c>
      <c r="O70" s="152">
        <f t="shared" si="26"/>
        <v>0</v>
      </c>
      <c r="P70" s="152">
        <f t="shared" si="31"/>
        <v>0</v>
      </c>
      <c r="Q70" s="245"/>
      <c r="R70" s="245"/>
      <c r="S70" s="245"/>
      <c r="T70" s="245"/>
      <c r="U70" s="245"/>
      <c r="V70" s="245"/>
      <c r="W70" s="245"/>
      <c r="X70" s="245"/>
      <c r="Y70" s="245"/>
      <c r="Z70" s="245"/>
      <c r="AA70" s="245"/>
      <c r="AB70" s="245"/>
    </row>
    <row r="71" spans="1:28" s="3" customFormat="1" x14ac:dyDescent="0.2">
      <c r="A71" s="153">
        <v>2</v>
      </c>
      <c r="B71" s="154" t="s">
        <v>285</v>
      </c>
      <c r="C71" s="157" t="s">
        <v>54</v>
      </c>
      <c r="D71" s="150" t="s">
        <v>51</v>
      </c>
      <c r="E71" s="180">
        <v>13</v>
      </c>
      <c r="F71" s="134"/>
      <c r="G71" s="134"/>
      <c r="H71" s="134">
        <f t="shared" si="30"/>
        <v>0</v>
      </c>
      <c r="I71" s="144"/>
      <c r="J71" s="134"/>
      <c r="K71" s="134">
        <f t="shared" si="27"/>
        <v>0</v>
      </c>
      <c r="L71" s="152">
        <f t="shared" si="23"/>
        <v>0</v>
      </c>
      <c r="M71" s="152">
        <f t="shared" si="24"/>
        <v>0</v>
      </c>
      <c r="N71" s="152">
        <f t="shared" si="25"/>
        <v>0</v>
      </c>
      <c r="O71" s="152">
        <f t="shared" si="26"/>
        <v>0</v>
      </c>
      <c r="P71" s="152">
        <f t="shared" si="31"/>
        <v>0</v>
      </c>
      <c r="Q71" s="245"/>
      <c r="R71" s="245"/>
      <c r="S71" s="245"/>
      <c r="T71" s="245"/>
      <c r="U71" s="245"/>
      <c r="V71" s="245"/>
      <c r="W71" s="245"/>
      <c r="X71" s="245"/>
      <c r="Y71" s="245"/>
      <c r="Z71" s="245"/>
      <c r="AA71" s="245"/>
      <c r="AB71" s="245"/>
    </row>
    <row r="72" spans="1:28" s="3" customFormat="1" x14ac:dyDescent="0.2">
      <c r="A72" s="153">
        <v>3</v>
      </c>
      <c r="B72" s="154" t="s">
        <v>285</v>
      </c>
      <c r="C72" s="157" t="s">
        <v>130</v>
      </c>
      <c r="D72" s="150" t="s">
        <v>51</v>
      </c>
      <c r="E72" s="180">
        <v>5</v>
      </c>
      <c r="F72" s="134"/>
      <c r="G72" s="134"/>
      <c r="H72" s="134">
        <f t="shared" si="30"/>
        <v>0</v>
      </c>
      <c r="I72" s="144"/>
      <c r="J72" s="134"/>
      <c r="K72" s="134">
        <f t="shared" si="27"/>
        <v>0</v>
      </c>
      <c r="L72" s="152">
        <f t="shared" si="23"/>
        <v>0</v>
      </c>
      <c r="M72" s="152">
        <f t="shared" si="24"/>
        <v>0</v>
      </c>
      <c r="N72" s="152">
        <f t="shared" si="25"/>
        <v>0</v>
      </c>
      <c r="O72" s="152">
        <f t="shared" si="26"/>
        <v>0</v>
      </c>
      <c r="P72" s="152">
        <f t="shared" si="31"/>
        <v>0</v>
      </c>
      <c r="Q72" s="245"/>
      <c r="R72" s="245"/>
      <c r="S72" s="245"/>
      <c r="T72" s="245"/>
      <c r="U72" s="245"/>
      <c r="V72" s="245"/>
      <c r="W72" s="245"/>
      <c r="X72" s="245"/>
      <c r="Y72" s="245"/>
      <c r="Z72" s="245"/>
      <c r="AA72" s="245"/>
      <c r="AB72" s="245"/>
    </row>
    <row r="73" spans="1:28" s="3" customFormat="1" x14ac:dyDescent="0.2">
      <c r="A73" s="153">
        <v>4</v>
      </c>
      <c r="B73" s="154" t="s">
        <v>285</v>
      </c>
      <c r="C73" s="157" t="s">
        <v>53</v>
      </c>
      <c r="D73" s="150" t="s">
        <v>51</v>
      </c>
      <c r="E73" s="180">
        <v>11</v>
      </c>
      <c r="F73" s="134"/>
      <c r="G73" s="134"/>
      <c r="H73" s="134">
        <f t="shared" si="30"/>
        <v>0</v>
      </c>
      <c r="I73" s="144"/>
      <c r="J73" s="134"/>
      <c r="K73" s="134">
        <f t="shared" si="27"/>
        <v>0</v>
      </c>
      <c r="L73" s="152">
        <f t="shared" si="23"/>
        <v>0</v>
      </c>
      <c r="M73" s="152">
        <f t="shared" si="24"/>
        <v>0</v>
      </c>
      <c r="N73" s="152">
        <f t="shared" si="25"/>
        <v>0</v>
      </c>
      <c r="O73" s="152">
        <f t="shared" si="26"/>
        <v>0</v>
      </c>
      <c r="P73" s="152">
        <f t="shared" si="31"/>
        <v>0</v>
      </c>
      <c r="Q73" s="245"/>
      <c r="R73" s="245"/>
      <c r="S73" s="245"/>
      <c r="T73" s="245"/>
      <c r="U73" s="245"/>
      <c r="V73" s="245"/>
      <c r="W73" s="245"/>
      <c r="X73" s="245"/>
      <c r="Y73" s="245"/>
      <c r="Z73" s="245"/>
      <c r="AA73" s="245"/>
      <c r="AB73" s="245"/>
    </row>
    <row r="74" spans="1:28" s="3" customFormat="1" x14ac:dyDescent="0.2">
      <c r="A74" s="153">
        <v>5</v>
      </c>
      <c r="B74" s="154" t="s">
        <v>285</v>
      </c>
      <c r="C74" s="157" t="s">
        <v>55</v>
      </c>
      <c r="D74" s="150" t="s">
        <v>51</v>
      </c>
      <c r="E74" s="180">
        <v>24</v>
      </c>
      <c r="F74" s="134"/>
      <c r="G74" s="134"/>
      <c r="H74" s="134">
        <f t="shared" si="30"/>
        <v>0</v>
      </c>
      <c r="I74" s="144"/>
      <c r="J74" s="134"/>
      <c r="K74" s="134">
        <f t="shared" si="27"/>
        <v>0</v>
      </c>
      <c r="L74" s="152">
        <f t="shared" si="23"/>
        <v>0</v>
      </c>
      <c r="M74" s="152">
        <f t="shared" si="24"/>
        <v>0</v>
      </c>
      <c r="N74" s="152">
        <f t="shared" si="25"/>
        <v>0</v>
      </c>
      <c r="O74" s="152">
        <f t="shared" si="26"/>
        <v>0</v>
      </c>
      <c r="P74" s="152">
        <f t="shared" si="31"/>
        <v>0</v>
      </c>
      <c r="Q74" s="245"/>
      <c r="R74" s="245"/>
      <c r="S74" s="245"/>
      <c r="T74" s="245"/>
      <c r="U74" s="245"/>
      <c r="V74" s="245"/>
      <c r="W74" s="245"/>
      <c r="X74" s="245"/>
      <c r="Y74" s="245"/>
      <c r="Z74" s="245"/>
      <c r="AA74" s="245"/>
      <c r="AB74" s="245"/>
    </row>
    <row r="75" spans="1:28" s="3" customFormat="1" x14ac:dyDescent="0.2">
      <c r="A75" s="164"/>
      <c r="B75" s="154">
        <v>0</v>
      </c>
      <c r="C75" s="157">
        <v>0</v>
      </c>
      <c r="D75" s="150"/>
      <c r="E75" s="151"/>
      <c r="F75" s="134"/>
      <c r="G75" s="134"/>
      <c r="H75" s="134">
        <f t="shared" ref="H75" si="32">ROUND(F75*G75,2)</f>
        <v>0</v>
      </c>
      <c r="I75" s="144"/>
      <c r="J75" s="134"/>
      <c r="K75" s="134">
        <f t="shared" si="27"/>
        <v>0</v>
      </c>
      <c r="L75" s="152">
        <f t="shared" si="23"/>
        <v>0</v>
      </c>
      <c r="M75" s="152">
        <f t="shared" si="24"/>
        <v>0</v>
      </c>
      <c r="N75" s="152">
        <f t="shared" si="25"/>
        <v>0</v>
      </c>
      <c r="O75" s="152">
        <f t="shared" si="26"/>
        <v>0</v>
      </c>
      <c r="P75" s="152">
        <f t="shared" ref="P75" si="33">ROUND(M75+N75+O75,2)</f>
        <v>0</v>
      </c>
      <c r="Q75" s="245"/>
      <c r="R75" s="245"/>
      <c r="S75" s="245"/>
      <c r="T75" s="245"/>
      <c r="U75" s="245"/>
      <c r="V75" s="245"/>
      <c r="W75" s="245"/>
      <c r="X75" s="245"/>
      <c r="Y75" s="245"/>
      <c r="Z75" s="245"/>
      <c r="AA75" s="245"/>
      <c r="AB75" s="245"/>
    </row>
    <row r="76" spans="1:28" s="3" customFormat="1" x14ac:dyDescent="0.2">
      <c r="A76" s="166">
        <v>4</v>
      </c>
      <c r="B76" s="154">
        <v>0</v>
      </c>
      <c r="C76" s="158" t="s">
        <v>68</v>
      </c>
      <c r="D76" s="150"/>
      <c r="E76" s="151"/>
      <c r="F76" s="134"/>
      <c r="G76" s="134"/>
      <c r="H76" s="134">
        <f t="shared" ref="H76:H78" si="34">ROUND(F76*G76,2)</f>
        <v>0</v>
      </c>
      <c r="I76" s="144"/>
      <c r="J76" s="134"/>
      <c r="K76" s="134">
        <f t="shared" si="27"/>
        <v>0</v>
      </c>
      <c r="L76" s="152">
        <f t="shared" si="23"/>
        <v>0</v>
      </c>
      <c r="M76" s="152">
        <f t="shared" si="24"/>
        <v>0</v>
      </c>
      <c r="N76" s="152">
        <f t="shared" si="25"/>
        <v>0</v>
      </c>
      <c r="O76" s="152">
        <f t="shared" si="26"/>
        <v>0</v>
      </c>
      <c r="P76" s="152">
        <f t="shared" ref="P76:P78" si="35">ROUND(M76+N76+O76,2)</f>
        <v>0</v>
      </c>
      <c r="Q76" s="245"/>
      <c r="R76" s="245"/>
      <c r="S76" s="245"/>
      <c r="T76" s="245"/>
      <c r="U76" s="245"/>
      <c r="V76" s="245"/>
      <c r="W76" s="245"/>
      <c r="X76" s="245"/>
      <c r="Y76" s="245"/>
      <c r="Z76" s="245"/>
      <c r="AA76" s="245"/>
      <c r="AB76" s="245"/>
    </row>
    <row r="77" spans="1:28" s="3" customFormat="1" x14ac:dyDescent="0.2">
      <c r="A77" s="153">
        <v>4.2</v>
      </c>
      <c r="B77" s="154" t="s">
        <v>285</v>
      </c>
      <c r="C77" s="157" t="s">
        <v>188</v>
      </c>
      <c r="D77" s="150" t="s">
        <v>51</v>
      </c>
      <c r="E77" s="180">
        <v>30</v>
      </c>
      <c r="F77" s="134"/>
      <c r="G77" s="134"/>
      <c r="H77" s="134">
        <f t="shared" si="34"/>
        <v>0</v>
      </c>
      <c r="I77" s="144"/>
      <c r="J77" s="134"/>
      <c r="K77" s="134">
        <f t="shared" si="27"/>
        <v>0</v>
      </c>
      <c r="L77" s="152">
        <f t="shared" si="23"/>
        <v>0</v>
      </c>
      <c r="M77" s="152">
        <f t="shared" si="24"/>
        <v>0</v>
      </c>
      <c r="N77" s="152">
        <f t="shared" si="25"/>
        <v>0</v>
      </c>
      <c r="O77" s="152">
        <f t="shared" si="26"/>
        <v>0</v>
      </c>
      <c r="P77" s="152">
        <f t="shared" si="35"/>
        <v>0</v>
      </c>
      <c r="Q77" s="245"/>
      <c r="R77" s="245"/>
      <c r="S77" s="245"/>
      <c r="T77" s="245"/>
      <c r="U77" s="245"/>
      <c r="V77" s="245"/>
      <c r="W77" s="245"/>
      <c r="X77" s="245"/>
      <c r="Y77" s="245"/>
      <c r="Z77" s="245"/>
      <c r="AA77" s="245"/>
      <c r="AB77" s="245"/>
    </row>
    <row r="78" spans="1:28" s="3" customFormat="1" x14ac:dyDescent="0.2">
      <c r="A78" s="153"/>
      <c r="B78" s="154">
        <v>0</v>
      </c>
      <c r="C78" s="157">
        <v>0</v>
      </c>
      <c r="D78" s="150"/>
      <c r="E78" s="151"/>
      <c r="F78" s="134"/>
      <c r="G78" s="134"/>
      <c r="H78" s="134">
        <f t="shared" si="34"/>
        <v>0</v>
      </c>
      <c r="I78" s="144"/>
      <c r="J78" s="134"/>
      <c r="K78" s="134">
        <f t="shared" si="27"/>
        <v>0</v>
      </c>
      <c r="L78" s="152">
        <f t="shared" si="23"/>
        <v>0</v>
      </c>
      <c r="M78" s="152">
        <f t="shared" si="24"/>
        <v>0</v>
      </c>
      <c r="N78" s="152">
        <f t="shared" si="25"/>
        <v>0</v>
      </c>
      <c r="O78" s="152">
        <f t="shared" si="26"/>
        <v>0</v>
      </c>
      <c r="P78" s="152">
        <f t="shared" si="35"/>
        <v>0</v>
      </c>
      <c r="Q78" s="245"/>
      <c r="R78" s="245"/>
      <c r="S78" s="245"/>
      <c r="T78" s="245"/>
      <c r="U78" s="245"/>
      <c r="V78" s="245"/>
      <c r="W78" s="245"/>
      <c r="X78" s="245"/>
      <c r="Y78" s="245"/>
      <c r="Z78" s="245"/>
      <c r="AA78" s="245"/>
      <c r="AB78" s="245"/>
    </row>
    <row r="79" spans="1:28" s="47" customFormat="1" x14ac:dyDescent="0.2">
      <c r="A79" s="159"/>
      <c r="B79" s="159"/>
      <c r="C79" s="138" t="s">
        <v>90</v>
      </c>
      <c r="D79" s="160"/>
      <c r="E79" s="161"/>
      <c r="F79" s="162"/>
      <c r="G79" s="162"/>
      <c r="H79" s="162"/>
      <c r="I79" s="162"/>
      <c r="J79" s="162"/>
      <c r="K79" s="162"/>
      <c r="L79" s="162">
        <f>SUM(L16:L78)</f>
        <v>0</v>
      </c>
      <c r="M79" s="162">
        <f>SUM(M16:M78)</f>
        <v>0</v>
      </c>
      <c r="N79" s="162">
        <f>SUM(N16:N78)</f>
        <v>0</v>
      </c>
      <c r="O79" s="162">
        <f>SUM(O16:O78)</f>
        <v>0</v>
      </c>
      <c r="P79" s="162">
        <f>SUM(P16:P78)</f>
        <v>0</v>
      </c>
      <c r="Q79" s="246"/>
      <c r="R79" s="246"/>
      <c r="S79" s="246"/>
      <c r="T79" s="246"/>
      <c r="U79" s="246"/>
      <c r="V79" s="246"/>
      <c r="W79" s="246"/>
      <c r="X79" s="246"/>
      <c r="Y79" s="246"/>
      <c r="Z79" s="246"/>
      <c r="AA79" s="246"/>
      <c r="AB79" s="246"/>
    </row>
    <row r="80" spans="1:28" s="56" customFormat="1" x14ac:dyDescent="0.2">
      <c r="A80" s="111"/>
      <c r="B80" s="111"/>
      <c r="C80" s="112"/>
      <c r="D80" s="111"/>
      <c r="E80" s="111"/>
    </row>
    <row r="81" spans="1:28" s="56" customFormat="1" x14ac:dyDescent="0.2">
      <c r="A81" s="111"/>
      <c r="B81" s="111"/>
      <c r="C81" s="112"/>
      <c r="D81" s="111"/>
      <c r="E81" s="111"/>
    </row>
    <row r="82" spans="1:28" s="56" customFormat="1" x14ac:dyDescent="0.2">
      <c r="A82" s="114" t="s">
        <v>5</v>
      </c>
      <c r="B82" s="111"/>
      <c r="C82" s="112"/>
      <c r="D82" s="111"/>
      <c r="E82" s="140"/>
    </row>
    <row r="83" spans="1:28" s="56" customFormat="1" x14ac:dyDescent="0.2">
      <c r="A83" s="114"/>
      <c r="B83" s="111"/>
      <c r="C83" s="112"/>
      <c r="D83" s="111"/>
      <c r="E83" s="140" t="s">
        <v>3</v>
      </c>
      <c r="I83" s="56" t="s">
        <v>4</v>
      </c>
      <c r="P83" s="140">
        <f>KOPT!$C$32</f>
        <v>0</v>
      </c>
      <c r="Q83" s="140"/>
      <c r="R83" s="140"/>
      <c r="S83" s="140"/>
      <c r="T83" s="140"/>
      <c r="U83" s="140"/>
      <c r="V83" s="140"/>
      <c r="W83" s="140"/>
      <c r="X83" s="140"/>
      <c r="Y83" s="140"/>
      <c r="Z83" s="140"/>
      <c r="AA83" s="140"/>
      <c r="AB83" s="140"/>
    </row>
    <row r="84" spans="1:28" s="56" customFormat="1" x14ac:dyDescent="0.2">
      <c r="A84" s="114"/>
      <c r="B84" s="111"/>
      <c r="C84" s="112"/>
      <c r="D84" s="111"/>
      <c r="E84" s="111"/>
      <c r="P84" s="140" t="s">
        <v>3</v>
      </c>
      <c r="Q84" s="140"/>
      <c r="R84" s="140"/>
      <c r="S84" s="140"/>
      <c r="T84" s="140"/>
      <c r="U84" s="140"/>
      <c r="V84" s="140"/>
      <c r="W84" s="140"/>
      <c r="X84" s="140"/>
      <c r="Y84" s="140"/>
      <c r="Z84" s="140"/>
      <c r="AA84" s="140"/>
      <c r="AB84" s="140"/>
    </row>
    <row r="85" spans="1:28" s="56" customFormat="1" x14ac:dyDescent="0.2">
      <c r="A85" s="111"/>
      <c r="B85" s="111"/>
      <c r="C85" s="112"/>
      <c r="D85" s="111"/>
      <c r="E85" s="111"/>
    </row>
    <row r="86" spans="1:28" s="56" customFormat="1" x14ac:dyDescent="0.2">
      <c r="A86" s="111"/>
      <c r="B86" s="111"/>
      <c r="C86" s="112"/>
      <c r="D86" s="111"/>
      <c r="E86" s="111"/>
    </row>
    <row r="87" spans="1:28" s="56" customFormat="1" x14ac:dyDescent="0.2">
      <c r="A87" s="111"/>
      <c r="B87" s="111"/>
      <c r="C87" s="112"/>
      <c r="D87" s="111"/>
      <c r="E87" s="111"/>
    </row>
    <row r="88" spans="1:28" s="56" customFormat="1" x14ac:dyDescent="0.2">
      <c r="A88" s="111"/>
      <c r="B88" s="111"/>
      <c r="C88" s="112"/>
      <c r="D88" s="111"/>
      <c r="E88" s="111"/>
    </row>
    <row r="89" spans="1:28" s="56" customFormat="1" x14ac:dyDescent="0.2">
      <c r="A89" s="111"/>
      <c r="B89" s="111"/>
      <c r="C89" s="112"/>
      <c r="D89" s="111"/>
      <c r="E89" s="111"/>
    </row>
    <row r="90" spans="1:28" s="56" customFormat="1" x14ac:dyDescent="0.2">
      <c r="A90" s="111"/>
      <c r="B90" s="111"/>
      <c r="C90" s="112"/>
      <c r="D90" s="111"/>
      <c r="E90" s="111"/>
    </row>
    <row r="91" spans="1:28" s="56" customFormat="1" x14ac:dyDescent="0.2">
      <c r="A91" s="111"/>
      <c r="B91" s="111"/>
      <c r="C91" s="112"/>
      <c r="D91" s="111"/>
      <c r="E91" s="111"/>
    </row>
    <row r="92" spans="1:28" s="56" customFormat="1" x14ac:dyDescent="0.2">
      <c r="A92" s="111"/>
      <c r="B92" s="111"/>
      <c r="C92" s="112"/>
      <c r="D92" s="111"/>
      <c r="E92" s="111"/>
    </row>
    <row r="93" spans="1:28" s="56" customFormat="1" x14ac:dyDescent="0.2">
      <c r="A93" s="111"/>
      <c r="B93" s="111"/>
      <c r="C93" s="112"/>
      <c r="D93" s="111"/>
      <c r="E93" s="111"/>
    </row>
    <row r="94" spans="1:28" s="56" customFormat="1" x14ac:dyDescent="0.2">
      <c r="A94" s="111"/>
      <c r="B94" s="111"/>
      <c r="C94" s="112"/>
      <c r="D94" s="111"/>
      <c r="E94" s="111"/>
    </row>
    <row r="95" spans="1:28" s="56" customFormat="1" x14ac:dyDescent="0.2">
      <c r="A95" s="111"/>
      <c r="B95" s="111"/>
      <c r="C95" s="112"/>
      <c r="D95" s="111"/>
      <c r="E95" s="111"/>
    </row>
    <row r="96" spans="1:28" s="56" customFormat="1" x14ac:dyDescent="0.2">
      <c r="A96" s="111"/>
      <c r="B96" s="111"/>
      <c r="C96" s="112"/>
      <c r="D96" s="111"/>
      <c r="E96" s="111"/>
    </row>
  </sheetData>
  <mergeCells count="9">
    <mergeCell ref="F13:K13"/>
    <mergeCell ref="L13:P13"/>
    <mergeCell ref="L11:M11"/>
    <mergeCell ref="N11:O11"/>
    <mergeCell ref="A13:A14"/>
    <mergeCell ref="B13:B14"/>
    <mergeCell ref="D13:D14"/>
    <mergeCell ref="E13:E14"/>
    <mergeCell ref="C13:C14"/>
  </mergeCells>
  <pageMargins left="0.51181102362204722" right="0.51181102362204722" top="0.94488188976377963" bottom="0.59055118110236227" header="0.31496062992125984" footer="0.31496062992125984"/>
  <pageSetup paperSize="9" scale="68" fitToHeight="5" orientation="landscape" horizontalDpi="300" verticalDpi="3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C000"/>
    <pageSetUpPr fitToPage="1"/>
  </sheetPr>
  <dimension ref="A1:AB46"/>
  <sheetViews>
    <sheetView showZeros="0" topLeftCell="A30" zoomScale="130" zoomScaleNormal="130" workbookViewId="0">
      <selection activeCell="I19" sqref="I19:J37"/>
    </sheetView>
  </sheetViews>
  <sheetFormatPr defaultColWidth="11.42578125" defaultRowHeight="12.75" x14ac:dyDescent="0.2"/>
  <cols>
    <col min="1" max="1" width="5.140625" style="2" customWidth="1"/>
    <col min="2" max="2" width="7" style="2" customWidth="1"/>
    <col min="3" max="3" width="51.140625" style="2" customWidth="1"/>
    <col min="4" max="5" width="8.7109375" style="2" customWidth="1"/>
    <col min="6" max="28" width="9.28515625" style="2" customWidth="1"/>
    <col min="29" max="16384" width="11.42578125" style="1"/>
  </cols>
  <sheetData>
    <row r="1" spans="1:28" s="17" customFormat="1" ht="15.75" x14ac:dyDescent="0.25">
      <c r="A1" s="45" t="s">
        <v>116</v>
      </c>
      <c r="B1" s="44"/>
      <c r="C1" s="44"/>
      <c r="D1" s="44"/>
      <c r="E1" s="44"/>
      <c r="F1" s="44"/>
      <c r="G1" s="44"/>
      <c r="H1" s="44"/>
      <c r="I1" s="44"/>
      <c r="J1" s="44"/>
      <c r="K1" s="44"/>
      <c r="L1" s="44"/>
      <c r="M1" s="44"/>
      <c r="N1" s="44"/>
      <c r="O1" s="44"/>
      <c r="P1" s="44"/>
      <c r="Q1" s="44"/>
      <c r="R1" s="44"/>
      <c r="S1" s="44"/>
      <c r="T1" s="44"/>
      <c r="U1" s="44"/>
      <c r="V1" s="44"/>
      <c r="W1" s="44"/>
      <c r="X1" s="44"/>
      <c r="Y1" s="44"/>
      <c r="Z1" s="44"/>
      <c r="AA1" s="44"/>
      <c r="AB1" s="44"/>
    </row>
    <row r="2" spans="1:28" s="16" customFormat="1" ht="15" x14ac:dyDescent="0.25">
      <c r="A2" s="183" t="s">
        <v>281</v>
      </c>
      <c r="B2" s="43"/>
      <c r="D2" s="43"/>
      <c r="E2" s="43"/>
      <c r="F2" s="43"/>
      <c r="G2" s="43"/>
      <c r="H2" s="43"/>
      <c r="I2" s="43"/>
      <c r="J2" s="43"/>
      <c r="K2" s="43"/>
      <c r="L2" s="43"/>
      <c r="M2" s="43"/>
      <c r="N2" s="43"/>
      <c r="O2" s="43"/>
      <c r="P2" s="43"/>
      <c r="Q2" s="43"/>
      <c r="R2" s="43"/>
      <c r="S2" s="43"/>
      <c r="T2" s="43"/>
      <c r="U2" s="43"/>
      <c r="V2" s="43"/>
      <c r="W2" s="43"/>
      <c r="X2" s="43"/>
      <c r="Y2" s="43"/>
      <c r="Z2" s="43"/>
      <c r="AA2" s="43"/>
      <c r="AB2" s="43"/>
    </row>
    <row r="3" spans="1:28" x14ac:dyDescent="0.2">
      <c r="A3" s="42"/>
      <c r="B3" s="14"/>
      <c r="C3" s="1"/>
      <c r="D3" s="14"/>
      <c r="E3" s="14"/>
      <c r="F3" s="14"/>
      <c r="G3" s="14"/>
      <c r="H3" s="14"/>
      <c r="I3" s="14"/>
      <c r="J3" s="14"/>
      <c r="K3" s="14"/>
      <c r="L3" s="14"/>
      <c r="M3" s="14"/>
      <c r="N3" s="14"/>
      <c r="O3" s="14"/>
      <c r="P3" s="14"/>
      <c r="Q3" s="14"/>
      <c r="R3" s="14"/>
      <c r="S3" s="14"/>
      <c r="T3" s="14"/>
      <c r="U3" s="14"/>
      <c r="V3" s="14"/>
      <c r="W3" s="14"/>
      <c r="X3" s="14"/>
      <c r="Y3" s="14"/>
      <c r="Z3" s="14"/>
      <c r="AA3" s="14"/>
      <c r="AB3" s="14"/>
    </row>
    <row r="4" spans="1:28" x14ac:dyDescent="0.2">
      <c r="A4" s="1"/>
      <c r="B4" s="14"/>
      <c r="C4" s="15"/>
      <c r="D4" s="14"/>
      <c r="E4" s="14"/>
      <c r="F4" s="14"/>
      <c r="G4" s="14"/>
      <c r="H4" s="14"/>
      <c r="I4" s="14"/>
      <c r="J4" s="14"/>
      <c r="K4" s="14"/>
      <c r="L4" s="14"/>
      <c r="M4" s="14"/>
      <c r="N4" s="14"/>
      <c r="O4" s="14"/>
      <c r="P4" s="14"/>
      <c r="Q4" s="14"/>
      <c r="R4" s="14"/>
      <c r="S4" s="14"/>
      <c r="T4" s="14"/>
      <c r="U4" s="14"/>
      <c r="V4" s="14"/>
      <c r="W4" s="14"/>
      <c r="X4" s="14"/>
      <c r="Y4" s="14"/>
      <c r="Z4" s="14"/>
      <c r="AA4" s="14"/>
      <c r="AB4" s="14"/>
    </row>
    <row r="5" spans="1:28" x14ac:dyDescent="0.2">
      <c r="A5" s="11" t="s">
        <v>71</v>
      </c>
      <c r="B5" s="9"/>
      <c r="C5" s="9"/>
      <c r="D5" s="9"/>
      <c r="E5" s="9"/>
      <c r="F5" s="9"/>
      <c r="G5" s="9"/>
      <c r="H5" s="9"/>
      <c r="I5" s="9"/>
      <c r="J5" s="9"/>
      <c r="K5" s="9"/>
      <c r="L5" s="9"/>
      <c r="M5" s="9"/>
      <c r="N5" s="9"/>
      <c r="O5" s="37"/>
      <c r="P5" s="37"/>
      <c r="Q5" s="37"/>
      <c r="R5" s="37"/>
      <c r="S5" s="37"/>
      <c r="T5" s="37"/>
      <c r="U5" s="37"/>
      <c r="V5" s="37"/>
      <c r="W5" s="37"/>
      <c r="X5" s="37"/>
      <c r="Y5" s="37"/>
      <c r="Z5" s="37"/>
      <c r="AA5" s="37"/>
      <c r="AB5" s="37"/>
    </row>
    <row r="6" spans="1:28" x14ac:dyDescent="0.2">
      <c r="A6" s="11" t="s">
        <v>72</v>
      </c>
      <c r="B6" s="9"/>
      <c r="C6" s="9"/>
      <c r="D6" s="9"/>
      <c r="E6" s="9"/>
      <c r="F6" s="9"/>
      <c r="G6" s="9"/>
      <c r="H6" s="9"/>
      <c r="I6" s="9"/>
      <c r="J6" s="9"/>
      <c r="K6" s="9"/>
      <c r="L6" s="9"/>
      <c r="M6" s="9"/>
      <c r="N6" s="9"/>
      <c r="O6" s="9"/>
      <c r="P6" s="9"/>
      <c r="Q6" s="9"/>
      <c r="R6" s="9"/>
      <c r="S6" s="9"/>
      <c r="T6" s="9"/>
      <c r="U6" s="9"/>
      <c r="V6" s="9"/>
      <c r="W6" s="9"/>
      <c r="X6" s="9"/>
      <c r="Y6" s="9"/>
      <c r="Z6" s="9"/>
      <c r="AA6" s="9"/>
      <c r="AB6" s="9"/>
    </row>
    <row r="7" spans="1:28" x14ac:dyDescent="0.2">
      <c r="A7" s="11" t="s">
        <v>120</v>
      </c>
      <c r="B7" s="9"/>
      <c r="C7" s="9"/>
      <c r="D7" s="9"/>
      <c r="E7" s="9"/>
      <c r="F7" s="9"/>
      <c r="G7" s="9"/>
      <c r="H7" s="9"/>
      <c r="I7" s="9"/>
      <c r="J7" s="9"/>
      <c r="K7" s="9"/>
      <c r="L7" s="9"/>
      <c r="M7" s="9"/>
      <c r="N7" s="9"/>
      <c r="O7" s="9"/>
      <c r="P7" s="9"/>
      <c r="Q7" s="9"/>
      <c r="R7" s="9"/>
      <c r="S7" s="9"/>
      <c r="T7" s="9"/>
      <c r="U7" s="9"/>
      <c r="V7" s="9"/>
      <c r="W7" s="9"/>
      <c r="X7" s="9"/>
      <c r="Y7" s="9"/>
      <c r="Z7" s="9"/>
      <c r="AA7" s="9"/>
      <c r="AB7" s="9"/>
    </row>
    <row r="8" spans="1:28" x14ac:dyDescent="0.2">
      <c r="A8" s="11" t="s">
        <v>73</v>
      </c>
      <c r="B8" s="9"/>
      <c r="C8" s="9"/>
      <c r="D8" s="9"/>
      <c r="E8" s="9"/>
      <c r="F8" s="9"/>
      <c r="G8" s="9"/>
      <c r="H8" s="9"/>
      <c r="I8" s="9"/>
      <c r="J8" s="9"/>
      <c r="K8" s="9"/>
      <c r="L8" s="9"/>
      <c r="M8" s="9"/>
      <c r="N8" s="9"/>
      <c r="O8" s="9"/>
      <c r="P8" s="9"/>
      <c r="Q8" s="9"/>
      <c r="R8" s="9"/>
      <c r="S8" s="9"/>
      <c r="T8" s="9"/>
      <c r="U8" s="9"/>
      <c r="V8" s="9"/>
      <c r="W8" s="9"/>
      <c r="X8" s="9"/>
      <c r="Y8" s="9"/>
      <c r="Z8" s="9"/>
      <c r="AA8" s="9"/>
      <c r="AB8" s="9"/>
    </row>
    <row r="9" spans="1:28" x14ac:dyDescent="0.2">
      <c r="A9" s="12"/>
      <c r="B9" s="10"/>
      <c r="C9" s="10"/>
      <c r="D9" s="10"/>
      <c r="E9" s="10"/>
      <c r="F9" s="10"/>
      <c r="G9" s="10"/>
      <c r="H9" s="37"/>
      <c r="I9" s="10"/>
      <c r="J9" s="10"/>
      <c r="K9" s="10"/>
      <c r="L9" s="10"/>
      <c r="M9" s="10"/>
      <c r="N9" s="10"/>
      <c r="O9" s="10"/>
      <c r="P9" s="10"/>
      <c r="Q9" s="10"/>
      <c r="R9" s="10"/>
      <c r="S9" s="10"/>
      <c r="T9" s="10"/>
      <c r="U9" s="10"/>
      <c r="V9" s="10"/>
      <c r="W9" s="10"/>
      <c r="X9" s="10"/>
      <c r="Y9" s="10"/>
      <c r="Z9" s="10"/>
      <c r="AA9" s="10"/>
      <c r="AB9" s="10"/>
    </row>
    <row r="10" spans="1:28" x14ac:dyDescent="0.2">
      <c r="A10" s="11" t="s">
        <v>74</v>
      </c>
      <c r="B10" s="10"/>
      <c r="C10" s="10"/>
      <c r="D10" s="10"/>
      <c r="E10" s="10"/>
      <c r="F10" s="10"/>
      <c r="G10" s="10"/>
      <c r="H10" s="37"/>
      <c r="I10" s="10"/>
      <c r="J10" s="10"/>
      <c r="K10" s="10"/>
      <c r="L10" s="10"/>
      <c r="M10" s="10"/>
      <c r="N10" s="10"/>
      <c r="O10" s="10"/>
      <c r="P10" s="10"/>
      <c r="Q10" s="10"/>
      <c r="R10" s="10"/>
      <c r="S10" s="10"/>
      <c r="T10" s="10"/>
      <c r="U10" s="10"/>
      <c r="V10" s="10"/>
      <c r="W10" s="10"/>
      <c r="X10" s="10"/>
      <c r="Y10" s="10"/>
      <c r="Z10" s="10"/>
      <c r="AA10" s="10"/>
      <c r="AB10" s="10"/>
    </row>
    <row r="11" spans="1:28" x14ac:dyDescent="0.2">
      <c r="A11" s="1"/>
      <c r="B11" s="9"/>
      <c r="C11" s="9"/>
      <c r="D11" s="9"/>
      <c r="E11" s="9"/>
      <c r="F11" s="9"/>
      <c r="G11" s="9"/>
      <c r="H11" s="9"/>
      <c r="I11" s="9"/>
      <c r="J11" s="9"/>
      <c r="K11" s="9"/>
      <c r="L11" s="297" t="s">
        <v>25</v>
      </c>
      <c r="M11" s="297"/>
      <c r="N11" s="298">
        <f>P37</f>
        <v>0</v>
      </c>
      <c r="O11" s="298"/>
      <c r="P11" s="9" t="s">
        <v>24</v>
      </c>
      <c r="Q11" s="9"/>
      <c r="R11" s="9"/>
      <c r="S11" s="9"/>
      <c r="T11" s="9"/>
      <c r="U11" s="9"/>
      <c r="V11" s="9"/>
      <c r="W11" s="9"/>
      <c r="X11" s="9"/>
      <c r="Y11" s="9"/>
      <c r="Z11" s="9"/>
      <c r="AA11" s="9"/>
      <c r="AB11" s="9"/>
    </row>
    <row r="12" spans="1:28" s="56" customFormat="1" ht="13.5" thickBot="1" x14ac:dyDescent="0.25">
      <c r="A12" s="8"/>
      <c r="B12" s="115"/>
      <c r="C12" s="112"/>
      <c r="D12" s="111"/>
      <c r="E12" s="111"/>
      <c r="F12" s="116"/>
      <c r="L12" s="117"/>
      <c r="M12" s="118"/>
      <c r="N12" s="119"/>
      <c r="O12" s="118"/>
      <c r="P12" s="118"/>
      <c r="Q12" s="118"/>
      <c r="R12" s="118"/>
      <c r="S12" s="118"/>
      <c r="T12" s="118"/>
      <c r="U12" s="118"/>
      <c r="V12" s="118"/>
      <c r="W12" s="118"/>
      <c r="X12" s="118"/>
      <c r="Y12" s="118"/>
      <c r="Z12" s="118"/>
      <c r="AA12" s="118"/>
      <c r="AB12" s="118"/>
    </row>
    <row r="13" spans="1:28" s="62" customFormat="1" x14ac:dyDescent="0.2">
      <c r="A13" s="290" t="s">
        <v>32</v>
      </c>
      <c r="B13" s="288" t="s">
        <v>1</v>
      </c>
      <c r="C13" s="288" t="s">
        <v>79</v>
      </c>
      <c r="D13" s="293" t="s">
        <v>7</v>
      </c>
      <c r="E13" s="295" t="s">
        <v>6</v>
      </c>
      <c r="F13" s="290" t="s">
        <v>0</v>
      </c>
      <c r="G13" s="288"/>
      <c r="H13" s="288"/>
      <c r="I13" s="288"/>
      <c r="J13" s="288"/>
      <c r="K13" s="289"/>
      <c r="L13" s="287" t="s">
        <v>23</v>
      </c>
      <c r="M13" s="288"/>
      <c r="N13" s="288"/>
      <c r="O13" s="288"/>
      <c r="P13" s="289"/>
      <c r="Q13" s="239"/>
      <c r="R13" s="239"/>
      <c r="S13" s="239"/>
      <c r="T13" s="239"/>
      <c r="U13" s="239"/>
      <c r="V13" s="239"/>
      <c r="W13" s="239"/>
      <c r="X13" s="239"/>
      <c r="Y13" s="239"/>
      <c r="Z13" s="239"/>
      <c r="AA13" s="239"/>
      <c r="AB13" s="239"/>
    </row>
    <row r="14" spans="1:28" s="62" customFormat="1" ht="51.75" thickBot="1" x14ac:dyDescent="0.25">
      <c r="A14" s="291"/>
      <c r="B14" s="292"/>
      <c r="C14" s="292"/>
      <c r="D14" s="294"/>
      <c r="E14" s="296"/>
      <c r="F14" s="235" t="s">
        <v>80</v>
      </c>
      <c r="G14" s="236" t="s">
        <v>81</v>
      </c>
      <c r="H14" s="236" t="s">
        <v>82</v>
      </c>
      <c r="I14" s="236" t="s">
        <v>83</v>
      </c>
      <c r="J14" s="236" t="s">
        <v>84</v>
      </c>
      <c r="K14" s="120" t="s">
        <v>85</v>
      </c>
      <c r="L14" s="121" t="s">
        <v>86</v>
      </c>
      <c r="M14" s="236" t="s">
        <v>82</v>
      </c>
      <c r="N14" s="236" t="s">
        <v>83</v>
      </c>
      <c r="O14" s="122" t="s">
        <v>84</v>
      </c>
      <c r="P14" s="123" t="s">
        <v>87</v>
      </c>
      <c r="Q14" s="239"/>
      <c r="R14" s="239"/>
      <c r="S14" s="239"/>
      <c r="T14" s="239"/>
      <c r="U14" s="239"/>
      <c r="V14" s="239"/>
      <c r="W14" s="239"/>
      <c r="X14" s="239"/>
      <c r="Y14" s="239"/>
      <c r="Z14" s="239"/>
      <c r="AA14" s="239"/>
      <c r="AB14" s="239"/>
    </row>
    <row r="15" spans="1:28" s="114" customFormat="1" ht="13.5" thickBot="1" x14ac:dyDescent="0.25">
      <c r="A15" s="124">
        <v>1</v>
      </c>
      <c r="B15" s="124">
        <v>2</v>
      </c>
      <c r="C15" s="125">
        <v>3</v>
      </c>
      <c r="D15" s="124">
        <v>4</v>
      </c>
      <c r="E15" s="124">
        <v>5</v>
      </c>
      <c r="F15" s="124">
        <v>6</v>
      </c>
      <c r="G15" s="124">
        <v>7</v>
      </c>
      <c r="H15" s="124">
        <v>8</v>
      </c>
      <c r="I15" s="124">
        <v>9</v>
      </c>
      <c r="J15" s="124">
        <v>10</v>
      </c>
      <c r="K15" s="124">
        <v>11</v>
      </c>
      <c r="L15" s="124">
        <v>12</v>
      </c>
      <c r="M15" s="124">
        <v>13</v>
      </c>
      <c r="N15" s="124">
        <v>14</v>
      </c>
      <c r="O15" s="124">
        <v>15</v>
      </c>
      <c r="P15" s="124">
        <v>16</v>
      </c>
      <c r="Q15" s="240"/>
      <c r="R15" s="240"/>
      <c r="S15" s="240"/>
      <c r="T15" s="240"/>
      <c r="U15" s="240"/>
      <c r="V15" s="240"/>
      <c r="W15" s="240"/>
      <c r="X15" s="240"/>
      <c r="Y15" s="240"/>
      <c r="Z15" s="240"/>
      <c r="AA15" s="240"/>
      <c r="AB15" s="240"/>
    </row>
    <row r="16" spans="1:28" s="56" customFormat="1" ht="13.5" thickTop="1" x14ac:dyDescent="0.2">
      <c r="A16" s="131"/>
      <c r="B16" s="132">
        <v>0</v>
      </c>
      <c r="C16" s="141">
        <v>0</v>
      </c>
      <c r="D16" s="142"/>
      <c r="E16" s="143"/>
      <c r="F16" s="134">
        <v>0</v>
      </c>
      <c r="G16" s="134">
        <v>0</v>
      </c>
      <c r="H16" s="135">
        <f t="shared" ref="H16" si="0">G16*F16</f>
        <v>0</v>
      </c>
      <c r="I16" s="144">
        <v>0</v>
      </c>
      <c r="J16" s="134">
        <v>0</v>
      </c>
      <c r="K16" s="130">
        <f>ROUND(H16+J16+I16,2)</f>
        <v>0</v>
      </c>
      <c r="L16" s="130">
        <f t="shared" ref="L16:L36" si="1">ROUND(E16*F16,2)</f>
        <v>0</v>
      </c>
      <c r="M16" s="130">
        <f t="shared" ref="M16:M36" si="2">ROUND(E16*H16,2)</f>
        <v>0</v>
      </c>
      <c r="N16" s="130">
        <f t="shared" ref="N16:N36" si="3">ROUND(E16*I16,2)</f>
        <v>0</v>
      </c>
      <c r="O16" s="130">
        <f t="shared" ref="O16:O36" si="4">ROUND(E16*J16,2)</f>
        <v>0</v>
      </c>
      <c r="P16" s="130">
        <f t="shared" ref="P16" si="5">M16+N16+O16</f>
        <v>0</v>
      </c>
      <c r="Q16" s="171"/>
      <c r="R16" s="171"/>
      <c r="S16" s="171"/>
      <c r="T16" s="171"/>
      <c r="U16" s="171"/>
      <c r="V16" s="171"/>
      <c r="W16" s="171"/>
      <c r="X16" s="171"/>
      <c r="Y16" s="171"/>
      <c r="Z16" s="171"/>
      <c r="AA16" s="171"/>
      <c r="AB16" s="171"/>
    </row>
    <row r="17" spans="1:28" s="3" customFormat="1" x14ac:dyDescent="0.2">
      <c r="A17" s="148" t="s">
        <v>117</v>
      </c>
      <c r="B17" s="149">
        <v>0</v>
      </c>
      <c r="C17" s="181" t="s">
        <v>281</v>
      </c>
      <c r="D17" s="150"/>
      <c r="E17" s="151"/>
      <c r="F17" s="134">
        <v>0</v>
      </c>
      <c r="G17" s="134">
        <v>0</v>
      </c>
      <c r="H17" s="134">
        <f t="shared" ref="H17:H36" si="6">ROUND(F17*G17,2)</f>
        <v>0</v>
      </c>
      <c r="I17" s="144">
        <v>0</v>
      </c>
      <c r="J17" s="134">
        <v>0</v>
      </c>
      <c r="K17" s="134">
        <f t="shared" ref="K17:K36" si="7">J17+I17+H17</f>
        <v>0</v>
      </c>
      <c r="L17" s="152">
        <f t="shared" si="1"/>
        <v>0</v>
      </c>
      <c r="M17" s="152">
        <f t="shared" si="2"/>
        <v>0</v>
      </c>
      <c r="N17" s="152">
        <f t="shared" si="3"/>
        <v>0</v>
      </c>
      <c r="O17" s="152">
        <f t="shared" si="4"/>
        <v>0</v>
      </c>
      <c r="P17" s="152">
        <f t="shared" ref="P17:P36" si="8">ROUND(M17+N17+O17,2)</f>
        <v>0</v>
      </c>
      <c r="Q17" s="245"/>
      <c r="R17" s="245"/>
      <c r="S17" s="245"/>
      <c r="T17" s="245"/>
      <c r="U17" s="245"/>
      <c r="V17" s="245"/>
      <c r="W17" s="245"/>
      <c r="X17" s="245"/>
      <c r="Y17" s="245"/>
      <c r="Z17" s="245"/>
      <c r="AA17" s="245"/>
      <c r="AB17" s="245"/>
    </row>
    <row r="18" spans="1:28" s="3" customFormat="1" x14ac:dyDescent="0.2">
      <c r="A18" s="148">
        <v>3.1</v>
      </c>
      <c r="B18" s="154">
        <v>0</v>
      </c>
      <c r="C18" s="158" t="s">
        <v>279</v>
      </c>
      <c r="D18" s="150"/>
      <c r="E18" s="151"/>
      <c r="F18" s="134">
        <v>0</v>
      </c>
      <c r="G18" s="134">
        <v>0</v>
      </c>
      <c r="H18" s="134">
        <f t="shared" ref="H18:H26" si="9">ROUND(F18*G18,2)</f>
        <v>0</v>
      </c>
      <c r="I18" s="144">
        <v>0</v>
      </c>
      <c r="J18" s="134">
        <v>0</v>
      </c>
      <c r="K18" s="134">
        <f t="shared" si="7"/>
        <v>0</v>
      </c>
      <c r="L18" s="152">
        <f t="shared" si="1"/>
        <v>0</v>
      </c>
      <c r="M18" s="152">
        <f t="shared" si="2"/>
        <v>0</v>
      </c>
      <c r="N18" s="152">
        <f t="shared" si="3"/>
        <v>0</v>
      </c>
      <c r="O18" s="152">
        <f t="shared" si="4"/>
        <v>0</v>
      </c>
      <c r="P18" s="152">
        <f t="shared" ref="P18:P26" si="10">ROUND(M18+N18+O18,2)</f>
        <v>0</v>
      </c>
      <c r="Q18" s="245"/>
      <c r="R18" s="245"/>
      <c r="S18" s="245"/>
      <c r="T18" s="245"/>
      <c r="U18" s="245"/>
      <c r="V18" s="245"/>
      <c r="W18" s="245"/>
      <c r="X18" s="245"/>
      <c r="Y18" s="245"/>
      <c r="Z18" s="245"/>
      <c r="AA18" s="245"/>
      <c r="AB18" s="245"/>
    </row>
    <row r="19" spans="1:28" s="3" customFormat="1" x14ac:dyDescent="0.2">
      <c r="A19" s="153">
        <v>1</v>
      </c>
      <c r="B19" s="154" t="s">
        <v>285</v>
      </c>
      <c r="C19" s="157" t="s">
        <v>128</v>
      </c>
      <c r="D19" s="150" t="s">
        <v>48</v>
      </c>
      <c r="E19" s="151">
        <v>64.5</v>
      </c>
      <c r="F19" s="134"/>
      <c r="G19" s="134"/>
      <c r="H19" s="134">
        <f t="shared" ref="H19" si="11">ROUND(F19*G19,2)</f>
        <v>0</v>
      </c>
      <c r="I19" s="144"/>
      <c r="J19" s="134"/>
      <c r="K19" s="134">
        <f t="shared" si="7"/>
        <v>0</v>
      </c>
      <c r="L19" s="152">
        <f t="shared" si="1"/>
        <v>0</v>
      </c>
      <c r="M19" s="152">
        <f t="shared" si="2"/>
        <v>0</v>
      </c>
      <c r="N19" s="152">
        <f t="shared" si="3"/>
        <v>0</v>
      </c>
      <c r="O19" s="152">
        <f t="shared" si="4"/>
        <v>0</v>
      </c>
      <c r="P19" s="152">
        <f t="shared" ref="P19" si="12">ROUND(M19+N19+O19,2)</f>
        <v>0</v>
      </c>
      <c r="Q19" s="245"/>
      <c r="R19" s="245"/>
      <c r="S19" s="245"/>
      <c r="T19" s="245"/>
      <c r="U19" s="245"/>
      <c r="V19" s="245"/>
      <c r="W19" s="245"/>
      <c r="X19" s="245"/>
      <c r="Y19" s="245"/>
      <c r="Z19" s="245"/>
      <c r="AA19" s="245"/>
      <c r="AB19" s="245"/>
    </row>
    <row r="20" spans="1:28" s="3" customFormat="1" x14ac:dyDescent="0.2">
      <c r="A20" s="153"/>
      <c r="B20" s="154">
        <v>0</v>
      </c>
      <c r="C20" s="179" t="s">
        <v>122</v>
      </c>
      <c r="D20" s="150" t="s">
        <v>51</v>
      </c>
      <c r="E20" s="180">
        <v>1</v>
      </c>
      <c r="F20" s="134"/>
      <c r="G20" s="134"/>
      <c r="H20" s="134">
        <f t="shared" si="9"/>
        <v>0</v>
      </c>
      <c r="I20" s="144"/>
      <c r="J20" s="134"/>
      <c r="K20" s="134">
        <f t="shared" si="7"/>
        <v>0</v>
      </c>
      <c r="L20" s="152">
        <f t="shared" si="1"/>
        <v>0</v>
      </c>
      <c r="M20" s="152">
        <f t="shared" si="2"/>
        <v>0</v>
      </c>
      <c r="N20" s="152">
        <f t="shared" si="3"/>
        <v>0</v>
      </c>
      <c r="O20" s="152">
        <f t="shared" si="4"/>
        <v>0</v>
      </c>
      <c r="P20" s="152">
        <f t="shared" si="10"/>
        <v>0</v>
      </c>
      <c r="Q20" s="245"/>
      <c r="R20" s="245"/>
      <c r="S20" s="245"/>
      <c r="T20" s="245"/>
      <c r="U20" s="245"/>
      <c r="V20" s="245"/>
      <c r="W20" s="245"/>
      <c r="X20" s="245"/>
      <c r="Y20" s="245"/>
      <c r="Z20" s="245"/>
      <c r="AA20" s="245"/>
      <c r="AB20" s="245"/>
    </row>
    <row r="21" spans="1:28" s="3" customFormat="1" x14ac:dyDescent="0.2">
      <c r="A21" s="153"/>
      <c r="B21" s="154">
        <v>0</v>
      </c>
      <c r="C21" s="179" t="s">
        <v>123</v>
      </c>
      <c r="D21" s="150" t="s">
        <v>51</v>
      </c>
      <c r="E21" s="180">
        <v>1</v>
      </c>
      <c r="F21" s="134"/>
      <c r="G21" s="134"/>
      <c r="H21" s="134">
        <f t="shared" si="9"/>
        <v>0</v>
      </c>
      <c r="I21" s="144"/>
      <c r="J21" s="134"/>
      <c r="K21" s="134">
        <f t="shared" si="7"/>
        <v>0</v>
      </c>
      <c r="L21" s="152">
        <f t="shared" si="1"/>
        <v>0</v>
      </c>
      <c r="M21" s="152">
        <f t="shared" si="2"/>
        <v>0</v>
      </c>
      <c r="N21" s="152">
        <f t="shared" si="3"/>
        <v>0</v>
      </c>
      <c r="O21" s="152">
        <f t="shared" si="4"/>
        <v>0</v>
      </c>
      <c r="P21" s="152">
        <f t="shared" si="10"/>
        <v>0</v>
      </c>
      <c r="Q21" s="245"/>
      <c r="R21" s="245"/>
      <c r="S21" s="245"/>
      <c r="T21" s="245"/>
      <c r="U21" s="245"/>
      <c r="V21" s="245"/>
      <c r="W21" s="245"/>
      <c r="X21" s="245"/>
      <c r="Y21" s="245"/>
      <c r="Z21" s="245"/>
      <c r="AA21" s="245"/>
      <c r="AB21" s="245"/>
    </row>
    <row r="22" spans="1:28" s="3" customFormat="1" x14ac:dyDescent="0.2">
      <c r="A22" s="153"/>
      <c r="B22" s="154">
        <v>0</v>
      </c>
      <c r="C22" s="179" t="s">
        <v>124</v>
      </c>
      <c r="D22" s="150" t="s">
        <v>51</v>
      </c>
      <c r="E22" s="180">
        <v>22</v>
      </c>
      <c r="F22" s="134"/>
      <c r="G22" s="134"/>
      <c r="H22" s="134">
        <f t="shared" si="9"/>
        <v>0</v>
      </c>
      <c r="I22" s="144"/>
      <c r="J22" s="134"/>
      <c r="K22" s="134">
        <f t="shared" si="7"/>
        <v>0</v>
      </c>
      <c r="L22" s="152">
        <f t="shared" si="1"/>
        <v>0</v>
      </c>
      <c r="M22" s="152">
        <f t="shared" si="2"/>
        <v>0</v>
      </c>
      <c r="N22" s="152">
        <f t="shared" si="3"/>
        <v>0</v>
      </c>
      <c r="O22" s="152">
        <f t="shared" si="4"/>
        <v>0</v>
      </c>
      <c r="P22" s="152">
        <f t="shared" si="10"/>
        <v>0</v>
      </c>
      <c r="Q22" s="245"/>
      <c r="R22" s="245"/>
      <c r="S22" s="245"/>
      <c r="T22" s="245"/>
      <c r="U22" s="245"/>
      <c r="V22" s="245"/>
      <c r="W22" s="245"/>
      <c r="X22" s="245"/>
      <c r="Y22" s="245"/>
      <c r="Z22" s="245"/>
      <c r="AA22" s="245"/>
      <c r="AB22" s="245"/>
    </row>
    <row r="23" spans="1:28" s="3" customFormat="1" x14ac:dyDescent="0.2">
      <c r="A23" s="153"/>
      <c r="B23" s="154">
        <v>0</v>
      </c>
      <c r="C23" s="179" t="s">
        <v>125</v>
      </c>
      <c r="D23" s="150" t="s">
        <v>51</v>
      </c>
      <c r="E23" s="180">
        <v>2</v>
      </c>
      <c r="F23" s="134"/>
      <c r="G23" s="134"/>
      <c r="H23" s="134">
        <f t="shared" si="9"/>
        <v>0</v>
      </c>
      <c r="I23" s="144"/>
      <c r="J23" s="134"/>
      <c r="K23" s="134">
        <f t="shared" si="7"/>
        <v>0</v>
      </c>
      <c r="L23" s="152">
        <f t="shared" si="1"/>
        <v>0</v>
      </c>
      <c r="M23" s="152">
        <f t="shared" si="2"/>
        <v>0</v>
      </c>
      <c r="N23" s="152">
        <f t="shared" si="3"/>
        <v>0</v>
      </c>
      <c r="O23" s="152">
        <f t="shared" si="4"/>
        <v>0</v>
      </c>
      <c r="P23" s="152">
        <f t="shared" si="10"/>
        <v>0</v>
      </c>
      <c r="Q23" s="245"/>
      <c r="R23" s="245"/>
      <c r="S23" s="245"/>
      <c r="T23" s="245"/>
      <c r="U23" s="245"/>
      <c r="V23" s="245"/>
      <c r="W23" s="245"/>
      <c r="X23" s="245"/>
      <c r="Y23" s="245"/>
      <c r="Z23" s="245"/>
      <c r="AA23" s="245"/>
      <c r="AB23" s="245"/>
    </row>
    <row r="24" spans="1:28" s="3" customFormat="1" x14ac:dyDescent="0.2">
      <c r="A24" s="153"/>
      <c r="B24" s="154">
        <v>0</v>
      </c>
      <c r="C24" s="179" t="s">
        <v>126</v>
      </c>
      <c r="D24" s="150" t="s">
        <v>51</v>
      </c>
      <c r="E24" s="180">
        <v>2</v>
      </c>
      <c r="F24" s="134"/>
      <c r="G24" s="134"/>
      <c r="H24" s="134">
        <f t="shared" si="9"/>
        <v>0</v>
      </c>
      <c r="I24" s="144"/>
      <c r="J24" s="134"/>
      <c r="K24" s="134">
        <f t="shared" si="7"/>
        <v>0</v>
      </c>
      <c r="L24" s="152">
        <f t="shared" si="1"/>
        <v>0</v>
      </c>
      <c r="M24" s="152">
        <f t="shared" si="2"/>
        <v>0</v>
      </c>
      <c r="N24" s="152">
        <f t="shared" si="3"/>
        <v>0</v>
      </c>
      <c r="O24" s="152">
        <f t="shared" si="4"/>
        <v>0</v>
      </c>
      <c r="P24" s="152">
        <f t="shared" si="10"/>
        <v>0</v>
      </c>
      <c r="Q24" s="245"/>
      <c r="R24" s="245"/>
      <c r="S24" s="245"/>
      <c r="T24" s="245"/>
      <c r="U24" s="245"/>
      <c r="V24" s="245"/>
      <c r="W24" s="245"/>
      <c r="X24" s="245"/>
      <c r="Y24" s="245"/>
      <c r="Z24" s="245"/>
      <c r="AA24" s="245"/>
      <c r="AB24" s="245"/>
    </row>
    <row r="25" spans="1:28" s="3" customFormat="1" x14ac:dyDescent="0.2">
      <c r="A25" s="153"/>
      <c r="B25" s="154">
        <v>0</v>
      </c>
      <c r="C25" s="179" t="s">
        <v>127</v>
      </c>
      <c r="D25" s="150" t="s">
        <v>51</v>
      </c>
      <c r="E25" s="180">
        <v>27</v>
      </c>
      <c r="F25" s="134"/>
      <c r="G25" s="134"/>
      <c r="H25" s="134">
        <f t="shared" si="9"/>
        <v>0</v>
      </c>
      <c r="I25" s="144"/>
      <c r="J25" s="134"/>
      <c r="K25" s="134">
        <f t="shared" si="7"/>
        <v>0</v>
      </c>
      <c r="L25" s="152">
        <f t="shared" si="1"/>
        <v>0</v>
      </c>
      <c r="M25" s="152">
        <f t="shared" si="2"/>
        <v>0</v>
      </c>
      <c r="N25" s="152">
        <f t="shared" si="3"/>
        <v>0</v>
      </c>
      <c r="O25" s="152">
        <f t="shared" si="4"/>
        <v>0</v>
      </c>
      <c r="P25" s="152">
        <f t="shared" si="10"/>
        <v>0</v>
      </c>
      <c r="Q25" s="245"/>
      <c r="R25" s="245"/>
      <c r="S25" s="245"/>
      <c r="T25" s="245"/>
      <c r="U25" s="245"/>
      <c r="V25" s="245"/>
      <c r="W25" s="245"/>
      <c r="X25" s="245"/>
      <c r="Y25" s="245"/>
      <c r="Z25" s="245"/>
      <c r="AA25" s="245"/>
      <c r="AB25" s="245"/>
    </row>
    <row r="26" spans="1:28" s="3" customFormat="1" x14ac:dyDescent="0.2">
      <c r="A26" s="153"/>
      <c r="B26" s="154">
        <v>0</v>
      </c>
      <c r="C26" s="157">
        <v>0</v>
      </c>
      <c r="D26" s="150"/>
      <c r="E26" s="151"/>
      <c r="F26" s="134"/>
      <c r="G26" s="134"/>
      <c r="H26" s="134">
        <f t="shared" si="9"/>
        <v>0</v>
      </c>
      <c r="I26" s="144"/>
      <c r="J26" s="134"/>
      <c r="K26" s="134">
        <f t="shared" si="7"/>
        <v>0</v>
      </c>
      <c r="L26" s="152">
        <f t="shared" si="1"/>
        <v>0</v>
      </c>
      <c r="M26" s="152">
        <f t="shared" si="2"/>
        <v>0</v>
      </c>
      <c r="N26" s="152">
        <f t="shared" si="3"/>
        <v>0</v>
      </c>
      <c r="O26" s="152">
        <f t="shared" si="4"/>
        <v>0</v>
      </c>
      <c r="P26" s="152">
        <f t="shared" si="10"/>
        <v>0</v>
      </c>
      <c r="Q26" s="245"/>
      <c r="R26" s="245"/>
      <c r="S26" s="245"/>
      <c r="T26" s="245"/>
      <c r="U26" s="245"/>
      <c r="V26" s="245"/>
      <c r="W26" s="245"/>
      <c r="X26" s="245"/>
      <c r="Y26" s="245"/>
      <c r="Z26" s="245"/>
      <c r="AA26" s="245"/>
      <c r="AB26" s="245"/>
    </row>
    <row r="27" spans="1:28" s="3" customFormat="1" x14ac:dyDescent="0.2">
      <c r="A27" s="148">
        <v>3.2</v>
      </c>
      <c r="B27" s="154">
        <v>0</v>
      </c>
      <c r="C27" s="158" t="s">
        <v>280</v>
      </c>
      <c r="D27" s="150"/>
      <c r="E27" s="151"/>
      <c r="F27" s="134"/>
      <c r="G27" s="134"/>
      <c r="H27" s="134">
        <f t="shared" si="6"/>
        <v>0</v>
      </c>
      <c r="I27" s="144"/>
      <c r="J27" s="134"/>
      <c r="K27" s="134">
        <f t="shared" si="7"/>
        <v>0</v>
      </c>
      <c r="L27" s="152">
        <f t="shared" si="1"/>
        <v>0</v>
      </c>
      <c r="M27" s="152">
        <f t="shared" si="2"/>
        <v>0</v>
      </c>
      <c r="N27" s="152">
        <f t="shared" si="3"/>
        <v>0</v>
      </c>
      <c r="O27" s="152">
        <f t="shared" si="4"/>
        <v>0</v>
      </c>
      <c r="P27" s="152">
        <f t="shared" si="8"/>
        <v>0</v>
      </c>
      <c r="Q27" s="245"/>
      <c r="R27" s="245"/>
      <c r="S27" s="245"/>
      <c r="T27" s="245"/>
      <c r="U27" s="245"/>
      <c r="V27" s="245"/>
      <c r="W27" s="245"/>
      <c r="X27" s="245"/>
      <c r="Y27" s="245"/>
      <c r="Z27" s="245"/>
      <c r="AA27" s="245"/>
      <c r="AB27" s="245"/>
    </row>
    <row r="28" spans="1:28" s="3" customFormat="1" x14ac:dyDescent="0.2">
      <c r="A28" s="153">
        <v>1</v>
      </c>
      <c r="B28" s="154" t="s">
        <v>285</v>
      </c>
      <c r="C28" s="157" t="s">
        <v>273</v>
      </c>
      <c r="D28" s="150" t="s">
        <v>51</v>
      </c>
      <c r="E28" s="180">
        <v>13</v>
      </c>
      <c r="F28" s="134"/>
      <c r="G28" s="134"/>
      <c r="H28" s="134">
        <f t="shared" si="6"/>
        <v>0</v>
      </c>
      <c r="I28" s="144"/>
      <c r="J28" s="134"/>
      <c r="K28" s="134">
        <f t="shared" si="7"/>
        <v>0</v>
      </c>
      <c r="L28" s="152">
        <f t="shared" si="1"/>
        <v>0</v>
      </c>
      <c r="M28" s="152">
        <f t="shared" si="2"/>
        <v>0</v>
      </c>
      <c r="N28" s="152">
        <f t="shared" si="3"/>
        <v>0</v>
      </c>
      <c r="O28" s="152">
        <f t="shared" si="4"/>
        <v>0</v>
      </c>
      <c r="P28" s="152">
        <f t="shared" si="8"/>
        <v>0</v>
      </c>
      <c r="Q28" s="245"/>
      <c r="R28" s="245"/>
      <c r="S28" s="245"/>
      <c r="T28" s="245"/>
      <c r="U28" s="245"/>
      <c r="V28" s="245"/>
      <c r="W28" s="245"/>
      <c r="X28" s="245"/>
      <c r="Y28" s="245"/>
      <c r="Z28" s="245"/>
      <c r="AA28" s="245"/>
      <c r="AB28" s="245"/>
    </row>
    <row r="29" spans="1:28" s="3" customFormat="1" x14ac:dyDescent="0.2">
      <c r="A29" s="153">
        <v>2</v>
      </c>
      <c r="B29" s="154" t="s">
        <v>285</v>
      </c>
      <c r="C29" s="157" t="s">
        <v>274</v>
      </c>
      <c r="D29" s="150" t="s">
        <v>51</v>
      </c>
      <c r="E29" s="180">
        <v>5</v>
      </c>
      <c r="F29" s="134"/>
      <c r="G29" s="134"/>
      <c r="H29" s="134">
        <f t="shared" si="6"/>
        <v>0</v>
      </c>
      <c r="I29" s="144"/>
      <c r="J29" s="134"/>
      <c r="K29" s="134">
        <f t="shared" si="7"/>
        <v>0</v>
      </c>
      <c r="L29" s="152">
        <f t="shared" si="1"/>
        <v>0</v>
      </c>
      <c r="M29" s="152">
        <f t="shared" si="2"/>
        <v>0</v>
      </c>
      <c r="N29" s="152">
        <f t="shared" si="3"/>
        <v>0</v>
      </c>
      <c r="O29" s="152">
        <f t="shared" si="4"/>
        <v>0</v>
      </c>
      <c r="P29" s="152">
        <f t="shared" si="8"/>
        <v>0</v>
      </c>
      <c r="Q29" s="245"/>
      <c r="R29" s="245"/>
      <c r="S29" s="245"/>
      <c r="T29" s="245"/>
      <c r="U29" s="245"/>
      <c r="V29" s="245"/>
      <c r="W29" s="245"/>
      <c r="X29" s="245"/>
      <c r="Y29" s="245"/>
      <c r="Z29" s="245"/>
      <c r="AA29" s="245"/>
      <c r="AB29" s="245"/>
    </row>
    <row r="30" spans="1:28" s="3" customFormat="1" ht="25.5" x14ac:dyDescent="0.2">
      <c r="A30" s="153">
        <v>3</v>
      </c>
      <c r="B30" s="154">
        <v>0</v>
      </c>
      <c r="C30" s="157" t="s">
        <v>275</v>
      </c>
      <c r="D30" s="150" t="s">
        <v>51</v>
      </c>
      <c r="E30" s="180">
        <v>0</v>
      </c>
      <c r="F30" s="134"/>
      <c r="G30" s="134"/>
      <c r="H30" s="134">
        <f t="shared" si="6"/>
        <v>0</v>
      </c>
      <c r="I30" s="144"/>
      <c r="J30" s="134"/>
      <c r="K30" s="134">
        <f t="shared" si="7"/>
        <v>0</v>
      </c>
      <c r="L30" s="152">
        <f t="shared" si="1"/>
        <v>0</v>
      </c>
      <c r="M30" s="152">
        <f t="shared" si="2"/>
        <v>0</v>
      </c>
      <c r="N30" s="152">
        <f t="shared" si="3"/>
        <v>0</v>
      </c>
      <c r="O30" s="152">
        <f t="shared" si="4"/>
        <v>0</v>
      </c>
      <c r="P30" s="152">
        <f t="shared" si="8"/>
        <v>0</v>
      </c>
      <c r="Q30" s="245"/>
      <c r="R30" s="245"/>
      <c r="S30" s="245"/>
      <c r="T30" s="245"/>
      <c r="U30" s="245"/>
      <c r="V30" s="245"/>
      <c r="W30" s="245"/>
      <c r="X30" s="245"/>
      <c r="Y30" s="245"/>
      <c r="Z30" s="245"/>
      <c r="AA30" s="245"/>
      <c r="AB30" s="245"/>
    </row>
    <row r="31" spans="1:28" s="3" customFormat="1" ht="25.5" x14ac:dyDescent="0.2">
      <c r="A31" s="153">
        <v>4</v>
      </c>
      <c r="B31" s="154">
        <v>0</v>
      </c>
      <c r="C31" s="157" t="s">
        <v>276</v>
      </c>
      <c r="D31" s="173" t="s">
        <v>51</v>
      </c>
      <c r="E31" s="180">
        <v>0</v>
      </c>
      <c r="F31" s="134"/>
      <c r="G31" s="134"/>
      <c r="H31" s="134">
        <f t="shared" ref="H31" si="13">ROUND(F31*G31,2)</f>
        <v>0</v>
      </c>
      <c r="I31" s="144"/>
      <c r="J31" s="134"/>
      <c r="K31" s="134">
        <f t="shared" si="7"/>
        <v>0</v>
      </c>
      <c r="L31" s="152">
        <f t="shared" si="1"/>
        <v>0</v>
      </c>
      <c r="M31" s="152">
        <f t="shared" si="2"/>
        <v>0</v>
      </c>
      <c r="N31" s="152">
        <f t="shared" si="3"/>
        <v>0</v>
      </c>
      <c r="O31" s="152">
        <f t="shared" si="4"/>
        <v>0</v>
      </c>
      <c r="P31" s="152">
        <f t="shared" ref="P31" si="14">ROUND(M31+N31+O31,2)</f>
        <v>0</v>
      </c>
      <c r="Q31" s="245"/>
      <c r="R31" s="245"/>
      <c r="S31" s="245"/>
      <c r="T31" s="245"/>
      <c r="U31" s="245"/>
      <c r="V31" s="245"/>
      <c r="W31" s="245"/>
      <c r="X31" s="245"/>
      <c r="Y31" s="245"/>
      <c r="Z31" s="245"/>
      <c r="AA31" s="245"/>
      <c r="AB31" s="245"/>
    </row>
    <row r="32" spans="1:28" s="3" customFormat="1" x14ac:dyDescent="0.2">
      <c r="A32" s="153">
        <v>5</v>
      </c>
      <c r="B32" s="154" t="s">
        <v>285</v>
      </c>
      <c r="C32" s="157" t="s">
        <v>131</v>
      </c>
      <c r="D32" s="150" t="s">
        <v>51</v>
      </c>
      <c r="E32" s="180">
        <v>1</v>
      </c>
      <c r="F32" s="134"/>
      <c r="G32" s="134"/>
      <c r="H32" s="134">
        <f t="shared" si="6"/>
        <v>0</v>
      </c>
      <c r="I32" s="144"/>
      <c r="J32" s="134"/>
      <c r="K32" s="134">
        <f t="shared" si="7"/>
        <v>0</v>
      </c>
      <c r="L32" s="152">
        <f t="shared" si="1"/>
        <v>0</v>
      </c>
      <c r="M32" s="152">
        <f t="shared" si="2"/>
        <v>0</v>
      </c>
      <c r="N32" s="152">
        <f t="shared" si="3"/>
        <v>0</v>
      </c>
      <c r="O32" s="152">
        <f t="shared" si="4"/>
        <v>0</v>
      </c>
      <c r="P32" s="152">
        <f t="shared" si="8"/>
        <v>0</v>
      </c>
      <c r="Q32" s="245"/>
      <c r="R32" s="245"/>
      <c r="S32" s="245"/>
      <c r="T32" s="245"/>
      <c r="U32" s="245"/>
      <c r="V32" s="245"/>
      <c r="W32" s="245"/>
      <c r="X32" s="245"/>
      <c r="Y32" s="245"/>
      <c r="Z32" s="245"/>
      <c r="AA32" s="245"/>
      <c r="AB32" s="245"/>
    </row>
    <row r="33" spans="1:28" s="3" customFormat="1" ht="25.5" x14ac:dyDescent="0.2">
      <c r="A33" s="153">
        <v>6</v>
      </c>
      <c r="B33" s="154">
        <v>0</v>
      </c>
      <c r="C33" s="157" t="s">
        <v>277</v>
      </c>
      <c r="D33" s="150" t="s">
        <v>51</v>
      </c>
      <c r="E33" s="180">
        <v>0</v>
      </c>
      <c r="F33" s="134"/>
      <c r="G33" s="134"/>
      <c r="H33" s="134">
        <f t="shared" ref="H33" si="15">ROUND(F33*G33,2)</f>
        <v>0</v>
      </c>
      <c r="I33" s="144"/>
      <c r="J33" s="134"/>
      <c r="K33" s="134">
        <f t="shared" si="7"/>
        <v>0</v>
      </c>
      <c r="L33" s="152">
        <f t="shared" si="1"/>
        <v>0</v>
      </c>
      <c r="M33" s="152">
        <f t="shared" si="2"/>
        <v>0</v>
      </c>
      <c r="N33" s="152">
        <f t="shared" si="3"/>
        <v>0</v>
      </c>
      <c r="O33" s="152">
        <f t="shared" si="4"/>
        <v>0</v>
      </c>
      <c r="P33" s="152">
        <f t="shared" ref="P33" si="16">ROUND(M33+N33+O33,2)</f>
        <v>0</v>
      </c>
      <c r="Q33" s="245"/>
      <c r="R33" s="245"/>
      <c r="S33" s="245"/>
      <c r="T33" s="245"/>
      <c r="U33" s="245"/>
      <c r="V33" s="245"/>
      <c r="W33" s="245"/>
      <c r="X33" s="245"/>
      <c r="Y33" s="245"/>
      <c r="Z33" s="245"/>
      <c r="AA33" s="245"/>
      <c r="AB33" s="245"/>
    </row>
    <row r="34" spans="1:28" s="3" customFormat="1" x14ac:dyDescent="0.2">
      <c r="A34" s="153">
        <v>7</v>
      </c>
      <c r="B34" s="154" t="s">
        <v>285</v>
      </c>
      <c r="C34" s="157" t="s">
        <v>132</v>
      </c>
      <c r="D34" s="150" t="s">
        <v>112</v>
      </c>
      <c r="E34" s="180">
        <v>1</v>
      </c>
      <c r="F34" s="134"/>
      <c r="G34" s="134"/>
      <c r="H34" s="134">
        <f t="shared" si="6"/>
        <v>0</v>
      </c>
      <c r="I34" s="144"/>
      <c r="J34" s="134"/>
      <c r="K34" s="134">
        <f t="shared" si="7"/>
        <v>0</v>
      </c>
      <c r="L34" s="152">
        <f t="shared" si="1"/>
        <v>0</v>
      </c>
      <c r="M34" s="152">
        <f t="shared" si="2"/>
        <v>0</v>
      </c>
      <c r="N34" s="152">
        <f t="shared" si="3"/>
        <v>0</v>
      </c>
      <c r="O34" s="152">
        <f t="shared" si="4"/>
        <v>0</v>
      </c>
      <c r="P34" s="152">
        <f t="shared" si="8"/>
        <v>0</v>
      </c>
      <c r="Q34" s="245"/>
      <c r="R34" s="245"/>
      <c r="S34" s="245"/>
      <c r="T34" s="245"/>
      <c r="U34" s="245"/>
      <c r="V34" s="245"/>
      <c r="W34" s="245"/>
      <c r="X34" s="245"/>
      <c r="Y34" s="245"/>
      <c r="Z34" s="245"/>
      <c r="AA34" s="245"/>
      <c r="AB34" s="245"/>
    </row>
    <row r="35" spans="1:28" s="3" customFormat="1" x14ac:dyDescent="0.2">
      <c r="A35" s="153">
        <v>8</v>
      </c>
      <c r="B35" s="154" t="s">
        <v>285</v>
      </c>
      <c r="C35" s="157" t="s">
        <v>133</v>
      </c>
      <c r="D35" s="150" t="s">
        <v>112</v>
      </c>
      <c r="E35" s="180">
        <v>1</v>
      </c>
      <c r="F35" s="134"/>
      <c r="G35" s="134"/>
      <c r="H35" s="134">
        <f t="shared" si="6"/>
        <v>0</v>
      </c>
      <c r="I35" s="144"/>
      <c r="J35" s="134"/>
      <c r="K35" s="134">
        <f t="shared" si="7"/>
        <v>0</v>
      </c>
      <c r="L35" s="152">
        <f t="shared" si="1"/>
        <v>0</v>
      </c>
      <c r="M35" s="152">
        <f t="shared" si="2"/>
        <v>0</v>
      </c>
      <c r="N35" s="152">
        <f t="shared" si="3"/>
        <v>0</v>
      </c>
      <c r="O35" s="152">
        <f t="shared" si="4"/>
        <v>0</v>
      </c>
      <c r="P35" s="152">
        <f t="shared" si="8"/>
        <v>0</v>
      </c>
      <c r="Q35" s="245"/>
      <c r="R35" s="245"/>
      <c r="S35" s="245"/>
      <c r="T35" s="245"/>
      <c r="U35" s="245"/>
      <c r="V35" s="245"/>
      <c r="W35" s="245"/>
      <c r="X35" s="245"/>
      <c r="Y35" s="245"/>
      <c r="Z35" s="245"/>
      <c r="AA35" s="245"/>
      <c r="AB35" s="245"/>
    </row>
    <row r="36" spans="1:28" s="3" customFormat="1" x14ac:dyDescent="0.2">
      <c r="A36" s="153"/>
      <c r="B36" s="154">
        <v>0</v>
      </c>
      <c r="C36" s="157">
        <v>0</v>
      </c>
      <c r="D36" s="150"/>
      <c r="E36" s="151"/>
      <c r="F36" s="134">
        <v>0</v>
      </c>
      <c r="G36" s="134">
        <v>0</v>
      </c>
      <c r="H36" s="134">
        <f t="shared" si="6"/>
        <v>0</v>
      </c>
      <c r="I36" s="144"/>
      <c r="J36" s="134"/>
      <c r="K36" s="134">
        <f t="shared" si="7"/>
        <v>0</v>
      </c>
      <c r="L36" s="152">
        <f t="shared" si="1"/>
        <v>0</v>
      </c>
      <c r="M36" s="152">
        <f t="shared" si="2"/>
        <v>0</v>
      </c>
      <c r="N36" s="152">
        <f t="shared" si="3"/>
        <v>0</v>
      </c>
      <c r="O36" s="152">
        <f t="shared" si="4"/>
        <v>0</v>
      </c>
      <c r="P36" s="152">
        <f t="shared" si="8"/>
        <v>0</v>
      </c>
      <c r="Q36" s="245"/>
      <c r="R36" s="245"/>
      <c r="S36" s="245"/>
      <c r="T36" s="245"/>
      <c r="U36" s="245"/>
      <c r="V36" s="245"/>
      <c r="W36" s="245"/>
      <c r="X36" s="245"/>
      <c r="Y36" s="245"/>
      <c r="Z36" s="245"/>
      <c r="AA36" s="245"/>
      <c r="AB36" s="245"/>
    </row>
    <row r="37" spans="1:28" s="47" customFormat="1" x14ac:dyDescent="0.2">
      <c r="A37" s="159"/>
      <c r="B37" s="159"/>
      <c r="C37" s="138" t="s">
        <v>90</v>
      </c>
      <c r="D37" s="160"/>
      <c r="E37" s="161"/>
      <c r="F37" s="162"/>
      <c r="G37" s="162"/>
      <c r="H37" s="162"/>
      <c r="I37" s="162"/>
      <c r="J37" s="162"/>
      <c r="K37" s="162"/>
      <c r="L37" s="162">
        <f>SUM(L16:L36)</f>
        <v>0</v>
      </c>
      <c r="M37" s="162">
        <f>SUM(M16:M36)</f>
        <v>0</v>
      </c>
      <c r="N37" s="162">
        <f>SUM(N16:N36)</f>
        <v>0</v>
      </c>
      <c r="O37" s="162">
        <f>SUM(O16:O36)</f>
        <v>0</v>
      </c>
      <c r="P37" s="162">
        <f>SUM(P16:P36)</f>
        <v>0</v>
      </c>
      <c r="Q37" s="246"/>
      <c r="R37" s="246"/>
      <c r="S37" s="246"/>
      <c r="T37" s="246"/>
      <c r="U37" s="246"/>
      <c r="V37" s="246"/>
      <c r="W37" s="246"/>
      <c r="X37" s="246"/>
      <c r="Y37" s="246"/>
      <c r="Z37" s="246"/>
      <c r="AA37" s="246"/>
      <c r="AB37" s="246"/>
    </row>
    <row r="38" spans="1:28" s="56" customFormat="1" x14ac:dyDescent="0.2">
      <c r="A38" s="111"/>
      <c r="B38" s="111"/>
      <c r="C38" s="112"/>
      <c r="D38" s="111"/>
      <c r="E38" s="111"/>
    </row>
    <row r="39" spans="1:28" s="56" customFormat="1" x14ac:dyDescent="0.2">
      <c r="A39" s="111"/>
      <c r="B39" s="111"/>
      <c r="C39" s="112"/>
      <c r="D39" s="111"/>
      <c r="E39" s="111"/>
    </row>
    <row r="40" spans="1:28" s="56" customFormat="1" x14ac:dyDescent="0.2">
      <c r="A40" s="114" t="s">
        <v>5</v>
      </c>
      <c r="B40" s="111"/>
      <c r="C40" s="112"/>
      <c r="D40" s="111"/>
      <c r="E40" s="140"/>
    </row>
    <row r="41" spans="1:28" s="56" customFormat="1" x14ac:dyDescent="0.2">
      <c r="A41" s="114"/>
      <c r="B41" s="111"/>
      <c r="C41" s="112"/>
      <c r="D41" s="111"/>
      <c r="E41" s="140" t="s">
        <v>3</v>
      </c>
      <c r="I41" s="56" t="s">
        <v>4</v>
      </c>
      <c r="P41" s="140">
        <f>KOPT!$C$32</f>
        <v>0</v>
      </c>
      <c r="Q41" s="140"/>
      <c r="R41" s="140"/>
      <c r="S41" s="140"/>
      <c r="T41" s="140"/>
      <c r="U41" s="140"/>
      <c r="V41" s="140"/>
      <c r="W41" s="140"/>
      <c r="X41" s="140"/>
      <c r="Y41" s="140"/>
      <c r="Z41" s="140"/>
      <c r="AA41" s="140"/>
      <c r="AB41" s="140"/>
    </row>
    <row r="42" spans="1:28" s="56" customFormat="1" x14ac:dyDescent="0.2">
      <c r="A42" s="114"/>
      <c r="B42" s="111"/>
      <c r="C42" s="112"/>
      <c r="D42" s="111"/>
      <c r="E42" s="111"/>
      <c r="P42" s="140" t="s">
        <v>3</v>
      </c>
      <c r="Q42" s="140"/>
      <c r="R42" s="140"/>
      <c r="S42" s="140"/>
      <c r="T42" s="140"/>
      <c r="U42" s="140"/>
      <c r="V42" s="140"/>
      <c r="W42" s="140"/>
      <c r="X42" s="140"/>
      <c r="Y42" s="140"/>
      <c r="Z42" s="140"/>
      <c r="AA42" s="140"/>
      <c r="AB42" s="140"/>
    </row>
    <row r="43" spans="1:28" s="56" customFormat="1" x14ac:dyDescent="0.2">
      <c r="A43" s="111"/>
      <c r="B43" s="111"/>
      <c r="C43" s="112"/>
      <c r="D43" s="111"/>
      <c r="E43" s="111"/>
    </row>
    <row r="44" spans="1:28" s="56" customFormat="1" x14ac:dyDescent="0.2">
      <c r="A44" s="111"/>
      <c r="B44" s="111"/>
      <c r="C44" s="112"/>
      <c r="D44" s="111"/>
      <c r="E44" s="111"/>
    </row>
    <row r="45" spans="1:28" s="56" customFormat="1" x14ac:dyDescent="0.2">
      <c r="A45" s="111"/>
      <c r="B45" s="111"/>
      <c r="C45" s="112"/>
      <c r="D45" s="111"/>
      <c r="E45" s="111"/>
    </row>
    <row r="46" spans="1:28" s="56" customFormat="1" x14ac:dyDescent="0.2">
      <c r="A46" s="111"/>
      <c r="B46" s="111"/>
      <c r="C46" s="112"/>
      <c r="D46" s="111"/>
      <c r="E46" s="111"/>
    </row>
  </sheetData>
  <mergeCells count="9">
    <mergeCell ref="L11:M11"/>
    <mergeCell ref="N11:O11"/>
    <mergeCell ref="A13:A14"/>
    <mergeCell ref="B13:B14"/>
    <mergeCell ref="C13:C14"/>
    <mergeCell ref="D13:D14"/>
    <mergeCell ref="E13:E14"/>
    <mergeCell ref="F13:K13"/>
    <mergeCell ref="L13:P13"/>
  </mergeCells>
  <pageMargins left="0.70866141732283472" right="0.70866141732283472" top="0.94488188976377963" bottom="0.74803149606299213" header="0.31496062992125984" footer="0.31496062992125984"/>
  <pageSetup paperSize="9" scale="66" fitToHeight="2" orientation="landscape"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C000"/>
  </sheetPr>
  <dimension ref="A1:AC72"/>
  <sheetViews>
    <sheetView showZeros="0" topLeftCell="A55" zoomScale="115" zoomScaleNormal="115" workbookViewId="0">
      <selection activeCell="A12" sqref="A12"/>
    </sheetView>
  </sheetViews>
  <sheetFormatPr defaultRowHeight="12.75" x14ac:dyDescent="0.2"/>
  <cols>
    <col min="1" max="2" width="8.140625" style="189" customWidth="1"/>
    <col min="3" max="3" width="50.85546875" style="190" customWidth="1"/>
    <col min="4" max="5" width="8.42578125" style="189" customWidth="1"/>
    <col min="6" max="13" width="9.28515625" style="191" bestFit="1" customWidth="1"/>
    <col min="14" max="14" width="9.5703125" style="191" bestFit="1" customWidth="1"/>
    <col min="15" max="15" width="9.28515625" style="191" bestFit="1" customWidth="1"/>
    <col min="16" max="28" width="9.85546875" style="191" customWidth="1"/>
    <col min="29" max="16384" width="9.140625" style="191"/>
  </cols>
  <sheetData>
    <row r="1" spans="1:28" ht="15.75" x14ac:dyDescent="0.2">
      <c r="A1" s="188" t="s">
        <v>118</v>
      </c>
    </row>
    <row r="2" spans="1:28" x14ac:dyDescent="0.2">
      <c r="A2" s="193" t="s">
        <v>110</v>
      </c>
    </row>
    <row r="3" spans="1:28" x14ac:dyDescent="0.2">
      <c r="A3" s="194"/>
    </row>
    <row r="4" spans="1:28" x14ac:dyDescent="0.2">
      <c r="A4" s="195"/>
    </row>
    <row r="5" spans="1:28" x14ac:dyDescent="0.2">
      <c r="A5" s="196" t="s">
        <v>71</v>
      </c>
    </row>
    <row r="6" spans="1:28" x14ac:dyDescent="0.2">
      <c r="A6" s="196" t="s">
        <v>72</v>
      </c>
    </row>
    <row r="7" spans="1:28" x14ac:dyDescent="0.2">
      <c r="A7" s="196" t="s">
        <v>120</v>
      </c>
    </row>
    <row r="8" spans="1:28" x14ac:dyDescent="0.2">
      <c r="A8" s="196" t="s">
        <v>73</v>
      </c>
    </row>
    <row r="9" spans="1:28" x14ac:dyDescent="0.2">
      <c r="A9" s="197"/>
    </row>
    <row r="10" spans="1:28" x14ac:dyDescent="0.2">
      <c r="A10" s="196" t="s">
        <v>74</v>
      </c>
    </row>
    <row r="11" spans="1:28" x14ac:dyDescent="0.2">
      <c r="A11" s="195"/>
      <c r="O11" s="226" t="s">
        <v>78</v>
      </c>
      <c r="P11" s="192">
        <f>P67</f>
        <v>0</v>
      </c>
      <c r="Q11" s="192"/>
      <c r="R11" s="192"/>
      <c r="S11" s="192"/>
      <c r="T11" s="192"/>
      <c r="U11" s="192"/>
      <c r="V11" s="192"/>
      <c r="W11" s="192"/>
      <c r="X11" s="192"/>
      <c r="Y11" s="192"/>
      <c r="Z11" s="192"/>
      <c r="AA11" s="192"/>
      <c r="AB11" s="192"/>
    </row>
    <row r="12" spans="1:28" ht="13.5" thickBot="1" x14ac:dyDescent="0.25">
      <c r="A12" s="198"/>
      <c r="B12" s="199"/>
      <c r="F12" s="200"/>
      <c r="L12" s="201"/>
      <c r="M12" s="202"/>
      <c r="N12" s="203"/>
      <c r="O12" s="202"/>
      <c r="P12" s="202"/>
      <c r="Q12" s="202"/>
      <c r="R12" s="202"/>
      <c r="S12" s="202"/>
      <c r="T12" s="202"/>
      <c r="U12" s="202"/>
      <c r="V12" s="202"/>
      <c r="W12" s="202"/>
      <c r="X12" s="202"/>
      <c r="Y12" s="202"/>
      <c r="Z12" s="202"/>
      <c r="AA12" s="202"/>
      <c r="AB12" s="202"/>
    </row>
    <row r="13" spans="1:28" s="204" customFormat="1" x14ac:dyDescent="0.2">
      <c r="A13" s="302" t="s">
        <v>32</v>
      </c>
      <c r="B13" s="300" t="s">
        <v>1</v>
      </c>
      <c r="C13" s="300" t="s">
        <v>79</v>
      </c>
      <c r="D13" s="305" t="s">
        <v>7</v>
      </c>
      <c r="E13" s="307" t="s">
        <v>6</v>
      </c>
      <c r="F13" s="302" t="s">
        <v>0</v>
      </c>
      <c r="G13" s="300"/>
      <c r="H13" s="300"/>
      <c r="I13" s="300"/>
      <c r="J13" s="300"/>
      <c r="K13" s="301"/>
      <c r="L13" s="299" t="s">
        <v>23</v>
      </c>
      <c r="M13" s="300"/>
      <c r="N13" s="300"/>
      <c r="O13" s="300"/>
      <c r="P13" s="301"/>
      <c r="Q13" s="242"/>
      <c r="R13" s="242"/>
      <c r="S13" s="242"/>
      <c r="T13" s="242"/>
      <c r="U13" s="242"/>
      <c r="V13" s="242"/>
      <c r="W13" s="242"/>
      <c r="X13" s="242"/>
      <c r="Y13" s="242"/>
      <c r="Z13" s="242"/>
      <c r="AA13" s="242"/>
      <c r="AB13" s="242"/>
    </row>
    <row r="14" spans="1:28" s="204" customFormat="1" ht="51.75" thickBot="1" x14ac:dyDescent="0.25">
      <c r="A14" s="303"/>
      <c r="B14" s="304"/>
      <c r="C14" s="304"/>
      <c r="D14" s="306"/>
      <c r="E14" s="308"/>
      <c r="F14" s="237" t="s">
        <v>80</v>
      </c>
      <c r="G14" s="238" t="s">
        <v>81</v>
      </c>
      <c r="H14" s="238" t="s">
        <v>82</v>
      </c>
      <c r="I14" s="238" t="s">
        <v>83</v>
      </c>
      <c r="J14" s="238" t="s">
        <v>84</v>
      </c>
      <c r="K14" s="205" t="s">
        <v>85</v>
      </c>
      <c r="L14" s="206" t="s">
        <v>86</v>
      </c>
      <c r="M14" s="238" t="s">
        <v>82</v>
      </c>
      <c r="N14" s="238" t="s">
        <v>83</v>
      </c>
      <c r="O14" s="207" t="s">
        <v>84</v>
      </c>
      <c r="P14" s="208" t="s">
        <v>87</v>
      </c>
      <c r="Q14" s="242"/>
      <c r="R14" s="242"/>
      <c r="S14" s="242"/>
      <c r="T14" s="242"/>
      <c r="U14" s="242"/>
      <c r="V14" s="242"/>
      <c r="W14" s="242"/>
      <c r="X14" s="242"/>
      <c r="Y14" s="242"/>
      <c r="Z14" s="242"/>
      <c r="AA14" s="242"/>
      <c r="AB14" s="242"/>
    </row>
    <row r="15" spans="1:28" s="194" customFormat="1" ht="13.5" thickBot="1" x14ac:dyDescent="0.25">
      <c r="A15" s="209">
        <v>1</v>
      </c>
      <c r="B15" s="209">
        <v>2</v>
      </c>
      <c r="C15" s="210">
        <v>3</v>
      </c>
      <c r="D15" s="209">
        <v>4</v>
      </c>
      <c r="E15" s="209">
        <v>5</v>
      </c>
      <c r="F15" s="209">
        <v>6</v>
      </c>
      <c r="G15" s="209">
        <v>7</v>
      </c>
      <c r="H15" s="209">
        <v>8</v>
      </c>
      <c r="I15" s="209">
        <v>9</v>
      </c>
      <c r="J15" s="209">
        <v>10</v>
      </c>
      <c r="K15" s="209">
        <v>11</v>
      </c>
      <c r="L15" s="209">
        <v>12</v>
      </c>
      <c r="M15" s="209">
        <v>13</v>
      </c>
      <c r="N15" s="209">
        <v>14</v>
      </c>
      <c r="O15" s="209">
        <v>15</v>
      </c>
      <c r="P15" s="209">
        <v>16</v>
      </c>
      <c r="Q15" s="243"/>
      <c r="R15" s="243"/>
      <c r="S15" s="243"/>
      <c r="T15" s="243"/>
      <c r="U15" s="243"/>
      <c r="V15" s="243"/>
      <c r="W15" s="243"/>
      <c r="X15" s="243"/>
      <c r="Y15" s="243"/>
      <c r="Z15" s="243"/>
      <c r="AA15" s="243"/>
      <c r="AB15" s="243"/>
    </row>
    <row r="16" spans="1:28" ht="13.5" thickTop="1" x14ac:dyDescent="0.2">
      <c r="A16" s="211"/>
      <c r="B16" s="212">
        <v>0</v>
      </c>
      <c r="C16" s="213">
        <v>0</v>
      </c>
      <c r="D16" s="214"/>
      <c r="E16" s="215"/>
      <c r="F16" s="216">
        <v>0</v>
      </c>
      <c r="G16" s="216">
        <v>0</v>
      </c>
      <c r="H16" s="217">
        <f t="shared" ref="H16:H17" si="0">G16*F16</f>
        <v>0</v>
      </c>
      <c r="I16" s="218">
        <v>0</v>
      </c>
      <c r="J16" s="216">
        <v>0</v>
      </c>
      <c r="K16" s="219">
        <f t="shared" ref="K16:K47" si="1">ROUND(H16+J16+I16,2)</f>
        <v>0</v>
      </c>
      <c r="L16" s="219">
        <f t="shared" ref="L16:L47" si="2">ROUND(E16*F16,2)</f>
        <v>0</v>
      </c>
      <c r="M16" s="219">
        <f t="shared" ref="M16:M47" si="3">ROUND(E16*H16,2)</f>
        <v>0</v>
      </c>
      <c r="N16" s="219">
        <f t="shared" ref="N16:N47" si="4">ROUND(E16*I16,2)</f>
        <v>0</v>
      </c>
      <c r="O16" s="219">
        <f t="shared" ref="O16:O47" si="5">ROUND(E16*J16,2)</f>
        <v>0</v>
      </c>
      <c r="P16" s="219">
        <f t="shared" ref="P16:P17" si="6">M16+N16+O16</f>
        <v>0</v>
      </c>
      <c r="Q16" s="244"/>
      <c r="R16" s="244"/>
      <c r="S16" s="244"/>
      <c r="T16" s="244"/>
      <c r="U16" s="244"/>
      <c r="V16" s="244"/>
      <c r="W16" s="244"/>
      <c r="X16" s="244"/>
      <c r="Y16" s="244"/>
      <c r="Z16" s="244"/>
      <c r="AA16" s="244"/>
      <c r="AB16" s="244"/>
    </row>
    <row r="17" spans="1:29" s="250" customFormat="1" x14ac:dyDescent="0.2">
      <c r="A17" s="220" t="s">
        <v>119</v>
      </c>
      <c r="B17" s="220">
        <v>0</v>
      </c>
      <c r="C17" s="221" t="s">
        <v>110</v>
      </c>
      <c r="D17" s="220"/>
      <c r="E17" s="220"/>
      <c r="F17" s="216">
        <v>0</v>
      </c>
      <c r="G17" s="134">
        <v>0</v>
      </c>
      <c r="H17" s="217">
        <f t="shared" si="0"/>
        <v>0</v>
      </c>
      <c r="I17" s="218">
        <v>0</v>
      </c>
      <c r="J17" s="216">
        <v>0</v>
      </c>
      <c r="K17" s="219">
        <f t="shared" si="1"/>
        <v>0</v>
      </c>
      <c r="L17" s="219">
        <f t="shared" si="2"/>
        <v>0</v>
      </c>
      <c r="M17" s="219">
        <f t="shared" si="3"/>
        <v>0</v>
      </c>
      <c r="N17" s="219">
        <f t="shared" si="4"/>
        <v>0</v>
      </c>
      <c r="O17" s="219">
        <f t="shared" si="5"/>
        <v>0</v>
      </c>
      <c r="P17" s="219">
        <f t="shared" si="6"/>
        <v>0</v>
      </c>
      <c r="Q17" s="244"/>
      <c r="R17" s="244"/>
      <c r="S17" s="244"/>
      <c r="T17" s="244"/>
      <c r="U17" s="244"/>
      <c r="V17" s="244"/>
      <c r="W17" s="244"/>
      <c r="X17" s="244"/>
      <c r="Y17" s="244"/>
      <c r="Z17" s="244"/>
      <c r="AA17" s="244"/>
      <c r="AB17" s="244"/>
      <c r="AC17" s="191"/>
    </row>
    <row r="18" spans="1:29" x14ac:dyDescent="0.2">
      <c r="A18" s="211">
        <v>4.0999999999999996</v>
      </c>
      <c r="B18" s="212">
        <v>0</v>
      </c>
      <c r="C18" s="223" t="s">
        <v>221</v>
      </c>
      <c r="D18" s="211"/>
      <c r="E18" s="211"/>
      <c r="F18" s="216">
        <v>0</v>
      </c>
      <c r="G18" s="134">
        <v>0</v>
      </c>
      <c r="H18" s="217">
        <f t="shared" ref="H18:H66" si="7">G18*F18</f>
        <v>0</v>
      </c>
      <c r="I18" s="218">
        <v>0</v>
      </c>
      <c r="J18" s="216">
        <v>0</v>
      </c>
      <c r="K18" s="219">
        <f t="shared" si="1"/>
        <v>0</v>
      </c>
      <c r="L18" s="219">
        <f t="shared" si="2"/>
        <v>0</v>
      </c>
      <c r="M18" s="219">
        <f t="shared" si="3"/>
        <v>0</v>
      </c>
      <c r="N18" s="219">
        <f t="shared" si="4"/>
        <v>0</v>
      </c>
      <c r="O18" s="219">
        <f t="shared" si="5"/>
        <v>0</v>
      </c>
      <c r="P18" s="219">
        <f t="shared" ref="P18:P66" si="8">M18+N18+O18</f>
        <v>0</v>
      </c>
      <c r="Q18" s="244"/>
      <c r="R18" s="244"/>
      <c r="S18" s="244"/>
      <c r="T18" s="244"/>
      <c r="U18" s="244"/>
      <c r="V18" s="244"/>
      <c r="W18" s="244"/>
      <c r="X18" s="244"/>
      <c r="Y18" s="244"/>
      <c r="Z18" s="244"/>
      <c r="AA18" s="244"/>
      <c r="AB18" s="244"/>
    </row>
    <row r="19" spans="1:29" ht="25.5" x14ac:dyDescent="0.2">
      <c r="A19" s="211">
        <v>1</v>
      </c>
      <c r="B19" s="212" t="s">
        <v>285</v>
      </c>
      <c r="C19" s="213" t="s">
        <v>222</v>
      </c>
      <c r="D19" s="223" t="s">
        <v>51</v>
      </c>
      <c r="E19" s="223">
        <v>18</v>
      </c>
      <c r="F19" s="216"/>
      <c r="G19" s="134"/>
      <c r="H19" s="217">
        <f t="shared" si="7"/>
        <v>0</v>
      </c>
      <c r="I19" s="218"/>
      <c r="J19" s="216"/>
      <c r="K19" s="219">
        <f t="shared" si="1"/>
        <v>0</v>
      </c>
      <c r="L19" s="219">
        <f t="shared" si="2"/>
        <v>0</v>
      </c>
      <c r="M19" s="219">
        <f t="shared" si="3"/>
        <v>0</v>
      </c>
      <c r="N19" s="219">
        <f t="shared" si="4"/>
        <v>0</v>
      </c>
      <c r="O19" s="219">
        <f t="shared" si="5"/>
        <v>0</v>
      </c>
      <c r="P19" s="219">
        <f t="shared" si="8"/>
        <v>0</v>
      </c>
      <c r="Q19" s="244"/>
      <c r="R19" s="244"/>
      <c r="S19" s="244"/>
      <c r="T19" s="244"/>
      <c r="U19" s="244"/>
      <c r="V19" s="244"/>
      <c r="W19" s="244"/>
      <c r="X19" s="244"/>
      <c r="Y19" s="244"/>
      <c r="Z19" s="244"/>
      <c r="AA19" s="244"/>
      <c r="AB19" s="244"/>
    </row>
    <row r="20" spans="1:29" ht="25.5" x14ac:dyDescent="0.2">
      <c r="A20" s="211">
        <v>2</v>
      </c>
      <c r="B20" s="212" t="s">
        <v>285</v>
      </c>
      <c r="C20" s="213" t="s">
        <v>223</v>
      </c>
      <c r="D20" s="223" t="s">
        <v>48</v>
      </c>
      <c r="E20" s="223">
        <v>224</v>
      </c>
      <c r="F20" s="216"/>
      <c r="G20" s="134"/>
      <c r="H20" s="217">
        <f t="shared" ref="H20:H41" si="9">G20*F20</f>
        <v>0</v>
      </c>
      <c r="I20" s="218"/>
      <c r="J20" s="216"/>
      <c r="K20" s="219">
        <f t="shared" si="1"/>
        <v>0</v>
      </c>
      <c r="L20" s="219">
        <f t="shared" si="2"/>
        <v>0</v>
      </c>
      <c r="M20" s="219">
        <f t="shared" si="3"/>
        <v>0</v>
      </c>
      <c r="N20" s="219">
        <f t="shared" si="4"/>
        <v>0</v>
      </c>
      <c r="O20" s="219">
        <f t="shared" si="5"/>
        <v>0</v>
      </c>
      <c r="P20" s="219">
        <f t="shared" ref="P20:P41" si="10">M20+N20+O20</f>
        <v>0</v>
      </c>
      <c r="Q20" s="244"/>
      <c r="R20" s="244"/>
      <c r="S20" s="244"/>
      <c r="T20" s="244"/>
      <c r="U20" s="244"/>
      <c r="V20" s="244"/>
      <c r="W20" s="244"/>
      <c r="X20" s="244"/>
      <c r="Y20" s="244"/>
      <c r="Z20" s="244"/>
      <c r="AA20" s="244"/>
      <c r="AB20" s="244"/>
    </row>
    <row r="21" spans="1:29" ht="25.5" x14ac:dyDescent="0.2">
      <c r="A21" s="211">
        <v>3</v>
      </c>
      <c r="B21" s="212" t="s">
        <v>285</v>
      </c>
      <c r="C21" s="213" t="s">
        <v>283</v>
      </c>
      <c r="D21" s="223" t="s">
        <v>48</v>
      </c>
      <c r="E21" s="223">
        <v>6</v>
      </c>
      <c r="F21" s="216"/>
      <c r="G21" s="134"/>
      <c r="H21" s="217">
        <f t="shared" si="9"/>
        <v>0</v>
      </c>
      <c r="I21" s="218"/>
      <c r="J21" s="216"/>
      <c r="K21" s="219">
        <f t="shared" si="1"/>
        <v>0</v>
      </c>
      <c r="L21" s="219">
        <f t="shared" si="2"/>
        <v>0</v>
      </c>
      <c r="M21" s="219">
        <f t="shared" si="3"/>
        <v>0</v>
      </c>
      <c r="N21" s="219">
        <f t="shared" si="4"/>
        <v>0</v>
      </c>
      <c r="O21" s="219">
        <f t="shared" si="5"/>
        <v>0</v>
      </c>
      <c r="P21" s="219">
        <f t="shared" si="10"/>
        <v>0</v>
      </c>
      <c r="Q21" s="244"/>
      <c r="R21" s="244"/>
      <c r="S21" s="244"/>
      <c r="T21" s="244"/>
      <c r="U21" s="244"/>
      <c r="V21" s="244"/>
      <c r="W21" s="244"/>
      <c r="X21" s="244"/>
      <c r="Y21" s="244"/>
      <c r="Z21" s="244"/>
      <c r="AA21" s="244"/>
      <c r="AB21" s="244"/>
    </row>
    <row r="22" spans="1:29" ht="25.5" x14ac:dyDescent="0.2">
      <c r="A22" s="211">
        <v>4</v>
      </c>
      <c r="B22" s="212" t="s">
        <v>285</v>
      </c>
      <c r="C22" s="213" t="s">
        <v>284</v>
      </c>
      <c r="D22" s="223" t="s">
        <v>48</v>
      </c>
      <c r="E22" s="223">
        <v>8</v>
      </c>
      <c r="F22" s="216"/>
      <c r="G22" s="134"/>
      <c r="H22" s="217">
        <f t="shared" si="9"/>
        <v>0</v>
      </c>
      <c r="I22" s="218"/>
      <c r="J22" s="216"/>
      <c r="K22" s="219">
        <f t="shared" si="1"/>
        <v>0</v>
      </c>
      <c r="L22" s="219">
        <f t="shared" si="2"/>
        <v>0</v>
      </c>
      <c r="M22" s="219">
        <f t="shared" si="3"/>
        <v>0</v>
      </c>
      <c r="N22" s="219">
        <f t="shared" si="4"/>
        <v>0</v>
      </c>
      <c r="O22" s="219">
        <f t="shared" si="5"/>
        <v>0</v>
      </c>
      <c r="P22" s="219">
        <f t="shared" si="10"/>
        <v>0</v>
      </c>
      <c r="Q22" s="244"/>
      <c r="R22" s="244"/>
      <c r="S22" s="244"/>
      <c r="T22" s="244"/>
      <c r="U22" s="244"/>
      <c r="V22" s="244"/>
      <c r="W22" s="244"/>
      <c r="X22" s="244"/>
      <c r="Y22" s="244"/>
      <c r="Z22" s="244"/>
      <c r="AA22" s="244"/>
      <c r="AB22" s="244"/>
    </row>
    <row r="23" spans="1:29" ht="25.5" x14ac:dyDescent="0.2">
      <c r="A23" s="211">
        <v>5</v>
      </c>
      <c r="B23" s="212" t="s">
        <v>285</v>
      </c>
      <c r="C23" s="213" t="s">
        <v>224</v>
      </c>
      <c r="D23" s="211" t="s">
        <v>48</v>
      </c>
      <c r="E23" s="223">
        <v>98</v>
      </c>
      <c r="F23" s="216"/>
      <c r="G23" s="134"/>
      <c r="H23" s="217">
        <f t="shared" si="9"/>
        <v>0</v>
      </c>
      <c r="I23" s="218"/>
      <c r="J23" s="216"/>
      <c r="K23" s="219">
        <f t="shared" si="1"/>
        <v>0</v>
      </c>
      <c r="L23" s="219">
        <f t="shared" si="2"/>
        <v>0</v>
      </c>
      <c r="M23" s="219">
        <f t="shared" si="3"/>
        <v>0</v>
      </c>
      <c r="N23" s="219">
        <f t="shared" si="4"/>
        <v>0</v>
      </c>
      <c r="O23" s="219">
        <f t="shared" si="5"/>
        <v>0</v>
      </c>
      <c r="P23" s="219">
        <f t="shared" si="10"/>
        <v>0</v>
      </c>
      <c r="Q23" s="244"/>
      <c r="R23" s="244"/>
      <c r="S23" s="244"/>
      <c r="T23" s="244"/>
      <c r="U23" s="244"/>
      <c r="V23" s="244"/>
      <c r="W23" s="244"/>
      <c r="X23" s="244"/>
      <c r="Y23" s="244"/>
      <c r="Z23" s="244"/>
      <c r="AA23" s="244"/>
      <c r="AB23" s="244"/>
    </row>
    <row r="24" spans="1:29" ht="25.5" x14ac:dyDescent="0.2">
      <c r="A24" s="211">
        <v>6</v>
      </c>
      <c r="B24" s="212" t="s">
        <v>285</v>
      </c>
      <c r="C24" s="213" t="s">
        <v>225</v>
      </c>
      <c r="D24" s="211" t="s">
        <v>48</v>
      </c>
      <c r="E24" s="223">
        <v>206</v>
      </c>
      <c r="F24" s="216"/>
      <c r="G24" s="134"/>
      <c r="H24" s="217">
        <f t="shared" si="9"/>
        <v>0</v>
      </c>
      <c r="I24" s="218"/>
      <c r="J24" s="216"/>
      <c r="K24" s="219">
        <f t="shared" si="1"/>
        <v>0</v>
      </c>
      <c r="L24" s="219">
        <f t="shared" si="2"/>
        <v>0</v>
      </c>
      <c r="M24" s="219">
        <f t="shared" si="3"/>
        <v>0</v>
      </c>
      <c r="N24" s="219">
        <f t="shared" si="4"/>
        <v>0</v>
      </c>
      <c r="O24" s="219">
        <f t="shared" si="5"/>
        <v>0</v>
      </c>
      <c r="P24" s="219">
        <f t="shared" si="10"/>
        <v>0</v>
      </c>
      <c r="Q24" s="244"/>
      <c r="R24" s="244"/>
      <c r="S24" s="244"/>
      <c r="T24" s="244"/>
      <c r="U24" s="244"/>
      <c r="V24" s="244"/>
      <c r="W24" s="244"/>
      <c r="X24" s="244"/>
      <c r="Y24" s="244"/>
      <c r="Z24" s="244"/>
      <c r="AA24" s="244"/>
      <c r="AB24" s="244"/>
    </row>
    <row r="25" spans="1:29" x14ac:dyDescent="0.2">
      <c r="A25" s="211">
        <v>7</v>
      </c>
      <c r="B25" s="212" t="s">
        <v>285</v>
      </c>
      <c r="C25" s="213" t="s">
        <v>226</v>
      </c>
      <c r="D25" s="211" t="s">
        <v>48</v>
      </c>
      <c r="E25" s="231">
        <v>182</v>
      </c>
      <c r="F25" s="216"/>
      <c r="G25" s="134"/>
      <c r="H25" s="217">
        <f t="shared" si="9"/>
        <v>0</v>
      </c>
      <c r="I25" s="218"/>
      <c r="J25" s="216"/>
      <c r="K25" s="219">
        <f t="shared" si="1"/>
        <v>0</v>
      </c>
      <c r="L25" s="219">
        <f t="shared" si="2"/>
        <v>0</v>
      </c>
      <c r="M25" s="219">
        <f t="shared" si="3"/>
        <v>0</v>
      </c>
      <c r="N25" s="219">
        <f t="shared" si="4"/>
        <v>0</v>
      </c>
      <c r="O25" s="219">
        <f t="shared" si="5"/>
        <v>0</v>
      </c>
      <c r="P25" s="219">
        <f t="shared" si="10"/>
        <v>0</v>
      </c>
      <c r="Q25" s="244"/>
      <c r="R25" s="244"/>
      <c r="S25" s="244"/>
      <c r="T25" s="244"/>
      <c r="U25" s="244"/>
      <c r="V25" s="244"/>
      <c r="W25" s="244"/>
      <c r="X25" s="244"/>
      <c r="Y25" s="244"/>
      <c r="Z25" s="244"/>
      <c r="AA25" s="244"/>
      <c r="AB25" s="244"/>
    </row>
    <row r="26" spans="1:29" x14ac:dyDescent="0.2">
      <c r="A26" s="211">
        <v>8</v>
      </c>
      <c r="B26" s="212" t="s">
        <v>285</v>
      </c>
      <c r="C26" s="213" t="s">
        <v>227</v>
      </c>
      <c r="D26" s="211" t="s">
        <v>48</v>
      </c>
      <c r="E26" s="231">
        <v>206</v>
      </c>
      <c r="F26" s="216"/>
      <c r="G26" s="134"/>
      <c r="H26" s="217">
        <f t="shared" si="9"/>
        <v>0</v>
      </c>
      <c r="I26" s="218"/>
      <c r="J26" s="216"/>
      <c r="K26" s="219">
        <f t="shared" si="1"/>
        <v>0</v>
      </c>
      <c r="L26" s="219">
        <f t="shared" si="2"/>
        <v>0</v>
      </c>
      <c r="M26" s="219">
        <f t="shared" si="3"/>
        <v>0</v>
      </c>
      <c r="N26" s="219">
        <f t="shared" si="4"/>
        <v>0</v>
      </c>
      <c r="O26" s="219">
        <f t="shared" si="5"/>
        <v>0</v>
      </c>
      <c r="P26" s="219">
        <f t="shared" si="10"/>
        <v>0</v>
      </c>
      <c r="Q26" s="244"/>
      <c r="R26" s="244"/>
      <c r="S26" s="244"/>
      <c r="T26" s="244"/>
      <c r="U26" s="244"/>
      <c r="V26" s="244"/>
      <c r="W26" s="244"/>
      <c r="X26" s="244"/>
      <c r="Y26" s="244"/>
      <c r="Z26" s="244"/>
      <c r="AA26" s="244"/>
      <c r="AB26" s="244"/>
    </row>
    <row r="27" spans="1:29" x14ac:dyDescent="0.2">
      <c r="A27" s="211">
        <v>9</v>
      </c>
      <c r="B27" s="212" t="s">
        <v>285</v>
      </c>
      <c r="C27" s="213" t="s">
        <v>228</v>
      </c>
      <c r="D27" s="211" t="s">
        <v>51</v>
      </c>
      <c r="E27" s="223">
        <v>20</v>
      </c>
      <c r="F27" s="216"/>
      <c r="G27" s="134"/>
      <c r="H27" s="217">
        <f t="shared" si="9"/>
        <v>0</v>
      </c>
      <c r="I27" s="218"/>
      <c r="J27" s="216"/>
      <c r="K27" s="219">
        <f t="shared" si="1"/>
        <v>0</v>
      </c>
      <c r="L27" s="219">
        <f t="shared" si="2"/>
        <v>0</v>
      </c>
      <c r="M27" s="219">
        <f t="shared" si="3"/>
        <v>0</v>
      </c>
      <c r="N27" s="219">
        <f t="shared" si="4"/>
        <v>0</v>
      </c>
      <c r="O27" s="219">
        <f t="shared" si="5"/>
        <v>0</v>
      </c>
      <c r="P27" s="219">
        <f t="shared" si="10"/>
        <v>0</v>
      </c>
      <c r="Q27" s="244"/>
      <c r="R27" s="244"/>
      <c r="S27" s="244"/>
      <c r="T27" s="244"/>
      <c r="U27" s="244"/>
      <c r="V27" s="244"/>
      <c r="W27" s="244"/>
      <c r="X27" s="244"/>
      <c r="Y27" s="244"/>
      <c r="Z27" s="244"/>
      <c r="AA27" s="244"/>
      <c r="AB27" s="244"/>
    </row>
    <row r="28" spans="1:29" ht="25.5" x14ac:dyDescent="0.2">
      <c r="A28" s="211">
        <v>10</v>
      </c>
      <c r="B28" s="212" t="s">
        <v>285</v>
      </c>
      <c r="C28" s="213" t="s">
        <v>229</v>
      </c>
      <c r="D28" s="211" t="s">
        <v>112</v>
      </c>
      <c r="E28" s="223">
        <v>1</v>
      </c>
      <c r="F28" s="216"/>
      <c r="G28" s="134"/>
      <c r="H28" s="217">
        <f t="shared" si="9"/>
        <v>0</v>
      </c>
      <c r="I28" s="218"/>
      <c r="J28" s="216"/>
      <c r="K28" s="219">
        <f t="shared" si="1"/>
        <v>0</v>
      </c>
      <c r="L28" s="219">
        <f t="shared" si="2"/>
        <v>0</v>
      </c>
      <c r="M28" s="219">
        <f t="shared" si="3"/>
        <v>0</v>
      </c>
      <c r="N28" s="219">
        <f t="shared" si="4"/>
        <v>0</v>
      </c>
      <c r="O28" s="219">
        <f t="shared" si="5"/>
        <v>0</v>
      </c>
      <c r="P28" s="219">
        <f t="shared" si="10"/>
        <v>0</v>
      </c>
      <c r="Q28" s="244"/>
      <c r="R28" s="244"/>
      <c r="S28" s="244"/>
      <c r="T28" s="244"/>
      <c r="U28" s="244"/>
      <c r="V28" s="244"/>
      <c r="W28" s="244"/>
      <c r="X28" s="244"/>
      <c r="Y28" s="244"/>
      <c r="Z28" s="244"/>
      <c r="AA28" s="244"/>
      <c r="AB28" s="244"/>
    </row>
    <row r="29" spans="1:29" ht="25.5" x14ac:dyDescent="0.2">
      <c r="A29" s="211">
        <v>11</v>
      </c>
      <c r="B29" s="212" t="s">
        <v>285</v>
      </c>
      <c r="C29" s="213" t="s">
        <v>230</v>
      </c>
      <c r="D29" s="211" t="s">
        <v>112</v>
      </c>
      <c r="E29" s="223">
        <v>1</v>
      </c>
      <c r="F29" s="216"/>
      <c r="G29" s="134"/>
      <c r="H29" s="217">
        <f t="shared" si="9"/>
        <v>0</v>
      </c>
      <c r="I29" s="218"/>
      <c r="J29" s="216"/>
      <c r="K29" s="219">
        <f t="shared" si="1"/>
        <v>0</v>
      </c>
      <c r="L29" s="219">
        <f t="shared" si="2"/>
        <v>0</v>
      </c>
      <c r="M29" s="219">
        <f t="shared" si="3"/>
        <v>0</v>
      </c>
      <c r="N29" s="219">
        <f t="shared" si="4"/>
        <v>0</v>
      </c>
      <c r="O29" s="219">
        <f t="shared" si="5"/>
        <v>0</v>
      </c>
      <c r="P29" s="219">
        <f t="shared" si="10"/>
        <v>0</v>
      </c>
      <c r="Q29" s="244"/>
      <c r="R29" s="244"/>
      <c r="S29" s="244"/>
      <c r="T29" s="244"/>
      <c r="U29" s="244"/>
      <c r="V29" s="244"/>
      <c r="W29" s="244"/>
      <c r="X29" s="244"/>
      <c r="Y29" s="244"/>
      <c r="Z29" s="244"/>
      <c r="AA29" s="244"/>
      <c r="AB29" s="244"/>
    </row>
    <row r="30" spans="1:29" x14ac:dyDescent="0.2">
      <c r="A30" s="211">
        <v>12</v>
      </c>
      <c r="B30" s="212" t="s">
        <v>285</v>
      </c>
      <c r="C30" s="213" t="s">
        <v>231</v>
      </c>
      <c r="D30" s="211" t="s">
        <v>112</v>
      </c>
      <c r="E30" s="223">
        <v>1</v>
      </c>
      <c r="F30" s="216"/>
      <c r="G30" s="134"/>
      <c r="H30" s="217">
        <f t="shared" si="9"/>
        <v>0</v>
      </c>
      <c r="I30" s="218"/>
      <c r="J30" s="216"/>
      <c r="K30" s="219">
        <f t="shared" si="1"/>
        <v>0</v>
      </c>
      <c r="L30" s="219">
        <f t="shared" si="2"/>
        <v>0</v>
      </c>
      <c r="M30" s="219">
        <f t="shared" si="3"/>
        <v>0</v>
      </c>
      <c r="N30" s="219">
        <f t="shared" si="4"/>
        <v>0</v>
      </c>
      <c r="O30" s="219">
        <f t="shared" si="5"/>
        <v>0</v>
      </c>
      <c r="P30" s="219">
        <f t="shared" si="10"/>
        <v>0</v>
      </c>
      <c r="Q30" s="244"/>
      <c r="R30" s="244"/>
      <c r="S30" s="244"/>
      <c r="T30" s="244"/>
      <c r="U30" s="244"/>
      <c r="V30" s="244"/>
      <c r="W30" s="244"/>
      <c r="X30" s="244"/>
      <c r="Y30" s="244"/>
      <c r="Z30" s="244"/>
      <c r="AA30" s="244"/>
      <c r="AB30" s="244"/>
    </row>
    <row r="31" spans="1:29" x14ac:dyDescent="0.2">
      <c r="A31" s="211">
        <v>13</v>
      </c>
      <c r="B31" s="212" t="s">
        <v>285</v>
      </c>
      <c r="C31" s="213" t="s">
        <v>232</v>
      </c>
      <c r="D31" s="211" t="s">
        <v>51</v>
      </c>
      <c r="E31" s="211">
        <v>1</v>
      </c>
      <c r="F31" s="216"/>
      <c r="G31" s="134"/>
      <c r="H31" s="217">
        <f t="shared" si="9"/>
        <v>0</v>
      </c>
      <c r="I31" s="218"/>
      <c r="J31" s="216"/>
      <c r="K31" s="219">
        <f t="shared" si="1"/>
        <v>0</v>
      </c>
      <c r="L31" s="219">
        <f t="shared" si="2"/>
        <v>0</v>
      </c>
      <c r="M31" s="219">
        <f t="shared" si="3"/>
        <v>0</v>
      </c>
      <c r="N31" s="219">
        <f t="shared" si="4"/>
        <v>0</v>
      </c>
      <c r="O31" s="219">
        <f t="shared" si="5"/>
        <v>0</v>
      </c>
      <c r="P31" s="219">
        <f t="shared" si="10"/>
        <v>0</v>
      </c>
      <c r="Q31" s="244"/>
      <c r="R31" s="244"/>
      <c r="S31" s="244"/>
      <c r="T31" s="244"/>
      <c r="U31" s="244"/>
      <c r="V31" s="244"/>
      <c r="W31" s="244"/>
      <c r="X31" s="244"/>
      <c r="Y31" s="244"/>
      <c r="Z31" s="244"/>
      <c r="AA31" s="244"/>
      <c r="AB31" s="244"/>
    </row>
    <row r="32" spans="1:29" x14ac:dyDescent="0.2">
      <c r="A32" s="211">
        <v>14</v>
      </c>
      <c r="B32" s="212" t="s">
        <v>285</v>
      </c>
      <c r="C32" s="213" t="s">
        <v>233</v>
      </c>
      <c r="D32" s="211" t="s">
        <v>51</v>
      </c>
      <c r="E32" s="211">
        <v>3</v>
      </c>
      <c r="F32" s="216"/>
      <c r="G32" s="134"/>
      <c r="H32" s="217">
        <f t="shared" si="9"/>
        <v>0</v>
      </c>
      <c r="I32" s="218"/>
      <c r="J32" s="216"/>
      <c r="K32" s="219">
        <f t="shared" si="1"/>
        <v>0</v>
      </c>
      <c r="L32" s="219">
        <f t="shared" si="2"/>
        <v>0</v>
      </c>
      <c r="M32" s="219">
        <f t="shared" si="3"/>
        <v>0</v>
      </c>
      <c r="N32" s="219">
        <f t="shared" si="4"/>
        <v>0</v>
      </c>
      <c r="O32" s="219">
        <f t="shared" si="5"/>
        <v>0</v>
      </c>
      <c r="P32" s="219">
        <f t="shared" si="10"/>
        <v>0</v>
      </c>
      <c r="Q32" s="244"/>
      <c r="R32" s="244"/>
      <c r="S32" s="244"/>
      <c r="T32" s="244"/>
      <c r="U32" s="244"/>
      <c r="V32" s="244"/>
      <c r="W32" s="244"/>
      <c r="X32" s="244"/>
      <c r="Y32" s="244"/>
      <c r="Z32" s="244"/>
      <c r="AA32" s="244"/>
      <c r="AB32" s="244"/>
    </row>
    <row r="33" spans="1:28" x14ac:dyDescent="0.2">
      <c r="A33" s="211">
        <v>15</v>
      </c>
      <c r="B33" s="212" t="s">
        <v>285</v>
      </c>
      <c r="C33" s="213" t="s">
        <v>234</v>
      </c>
      <c r="D33" s="211" t="s">
        <v>51</v>
      </c>
      <c r="E33" s="211">
        <v>3</v>
      </c>
      <c r="F33" s="216"/>
      <c r="G33" s="134"/>
      <c r="H33" s="217">
        <f t="shared" si="9"/>
        <v>0</v>
      </c>
      <c r="I33" s="218"/>
      <c r="J33" s="216"/>
      <c r="K33" s="219">
        <f t="shared" si="1"/>
        <v>0</v>
      </c>
      <c r="L33" s="219">
        <f t="shared" si="2"/>
        <v>0</v>
      </c>
      <c r="M33" s="219">
        <f t="shared" si="3"/>
        <v>0</v>
      </c>
      <c r="N33" s="219">
        <f t="shared" si="4"/>
        <v>0</v>
      </c>
      <c r="O33" s="219">
        <f t="shared" si="5"/>
        <v>0</v>
      </c>
      <c r="P33" s="219">
        <f t="shared" si="10"/>
        <v>0</v>
      </c>
      <c r="Q33" s="244"/>
      <c r="R33" s="244"/>
      <c r="S33" s="244"/>
      <c r="T33" s="244"/>
      <c r="U33" s="244"/>
      <c r="V33" s="244"/>
      <c r="W33" s="244"/>
      <c r="X33" s="244"/>
      <c r="Y33" s="244"/>
      <c r="Z33" s="244"/>
      <c r="AA33" s="244"/>
      <c r="AB33" s="244"/>
    </row>
    <row r="34" spans="1:28" x14ac:dyDescent="0.2">
      <c r="A34" s="211">
        <v>16</v>
      </c>
      <c r="B34" s="212" t="s">
        <v>285</v>
      </c>
      <c r="C34" s="213" t="s">
        <v>235</v>
      </c>
      <c r="D34" s="211" t="s">
        <v>51</v>
      </c>
      <c r="E34" s="223">
        <v>3</v>
      </c>
      <c r="F34" s="216"/>
      <c r="G34" s="134"/>
      <c r="H34" s="217">
        <f t="shared" si="9"/>
        <v>0</v>
      </c>
      <c r="I34" s="218"/>
      <c r="J34" s="216"/>
      <c r="K34" s="219">
        <f t="shared" si="1"/>
        <v>0</v>
      </c>
      <c r="L34" s="219">
        <f t="shared" si="2"/>
        <v>0</v>
      </c>
      <c r="M34" s="219">
        <f t="shared" si="3"/>
        <v>0</v>
      </c>
      <c r="N34" s="219">
        <f t="shared" si="4"/>
        <v>0</v>
      </c>
      <c r="O34" s="219">
        <f t="shared" si="5"/>
        <v>0</v>
      </c>
      <c r="P34" s="219">
        <f t="shared" si="10"/>
        <v>0</v>
      </c>
      <c r="Q34" s="244"/>
      <c r="R34" s="244"/>
      <c r="S34" s="244"/>
      <c r="T34" s="244"/>
      <c r="U34" s="244"/>
      <c r="V34" s="244"/>
      <c r="W34" s="244"/>
      <c r="X34" s="244"/>
      <c r="Y34" s="244"/>
      <c r="Z34" s="244"/>
      <c r="AA34" s="244"/>
      <c r="AB34" s="244"/>
    </row>
    <row r="35" spans="1:28" x14ac:dyDescent="0.2">
      <c r="A35" s="211">
        <v>17</v>
      </c>
      <c r="B35" s="212" t="s">
        <v>285</v>
      </c>
      <c r="C35" s="213" t="s">
        <v>236</v>
      </c>
      <c r="D35" s="211" t="s">
        <v>51</v>
      </c>
      <c r="E35" s="223">
        <v>3</v>
      </c>
      <c r="F35" s="216"/>
      <c r="G35" s="134"/>
      <c r="H35" s="217">
        <f t="shared" si="9"/>
        <v>0</v>
      </c>
      <c r="I35" s="218"/>
      <c r="J35" s="216"/>
      <c r="K35" s="219">
        <f t="shared" si="1"/>
        <v>0</v>
      </c>
      <c r="L35" s="219">
        <f t="shared" si="2"/>
        <v>0</v>
      </c>
      <c r="M35" s="219">
        <f t="shared" si="3"/>
        <v>0</v>
      </c>
      <c r="N35" s="219">
        <f t="shared" si="4"/>
        <v>0</v>
      </c>
      <c r="O35" s="219">
        <f t="shared" si="5"/>
        <v>0</v>
      </c>
      <c r="P35" s="219">
        <f t="shared" si="10"/>
        <v>0</v>
      </c>
      <c r="Q35" s="244"/>
      <c r="R35" s="244"/>
      <c r="S35" s="244"/>
      <c r="T35" s="244"/>
      <c r="U35" s="244"/>
      <c r="V35" s="244"/>
      <c r="W35" s="244"/>
      <c r="X35" s="244"/>
      <c r="Y35" s="244"/>
      <c r="Z35" s="244"/>
      <c r="AA35" s="244"/>
      <c r="AB35" s="244"/>
    </row>
    <row r="36" spans="1:28" x14ac:dyDescent="0.2">
      <c r="A36" s="211">
        <v>18</v>
      </c>
      <c r="B36" s="212" t="s">
        <v>285</v>
      </c>
      <c r="C36" s="213" t="s">
        <v>237</v>
      </c>
      <c r="D36" s="211" t="s">
        <v>51</v>
      </c>
      <c r="E36" s="223">
        <v>6</v>
      </c>
      <c r="F36" s="216"/>
      <c r="G36" s="134"/>
      <c r="H36" s="217">
        <f t="shared" si="9"/>
        <v>0</v>
      </c>
      <c r="I36" s="218"/>
      <c r="J36" s="216"/>
      <c r="K36" s="219">
        <f t="shared" si="1"/>
        <v>0</v>
      </c>
      <c r="L36" s="219">
        <f t="shared" si="2"/>
        <v>0</v>
      </c>
      <c r="M36" s="219">
        <f t="shared" si="3"/>
        <v>0</v>
      </c>
      <c r="N36" s="219">
        <f t="shared" si="4"/>
        <v>0</v>
      </c>
      <c r="O36" s="219">
        <f t="shared" si="5"/>
        <v>0</v>
      </c>
      <c r="P36" s="219">
        <f t="shared" si="10"/>
        <v>0</v>
      </c>
      <c r="Q36" s="244"/>
      <c r="R36" s="244"/>
      <c r="S36" s="244"/>
      <c r="T36" s="244"/>
      <c r="U36" s="244"/>
      <c r="V36" s="244"/>
      <c r="W36" s="244"/>
      <c r="X36" s="244"/>
      <c r="Y36" s="244"/>
      <c r="Z36" s="244"/>
      <c r="AA36" s="244"/>
      <c r="AB36" s="244"/>
    </row>
    <row r="37" spans="1:28" x14ac:dyDescent="0.2">
      <c r="A37" s="211">
        <v>19</v>
      </c>
      <c r="B37" s="212" t="s">
        <v>285</v>
      </c>
      <c r="C37" s="213" t="s">
        <v>238</v>
      </c>
      <c r="D37" s="211" t="s">
        <v>51</v>
      </c>
      <c r="E37" s="223">
        <v>6</v>
      </c>
      <c r="F37" s="216"/>
      <c r="G37" s="134"/>
      <c r="H37" s="217">
        <f t="shared" si="9"/>
        <v>0</v>
      </c>
      <c r="I37" s="218"/>
      <c r="J37" s="216"/>
      <c r="K37" s="219">
        <f t="shared" si="1"/>
        <v>0</v>
      </c>
      <c r="L37" s="219">
        <f t="shared" si="2"/>
        <v>0</v>
      </c>
      <c r="M37" s="219">
        <f t="shared" si="3"/>
        <v>0</v>
      </c>
      <c r="N37" s="219">
        <f t="shared" si="4"/>
        <v>0</v>
      </c>
      <c r="O37" s="219">
        <f t="shared" si="5"/>
        <v>0</v>
      </c>
      <c r="P37" s="219">
        <f t="shared" si="10"/>
        <v>0</v>
      </c>
      <c r="Q37" s="244"/>
      <c r="R37" s="244"/>
      <c r="S37" s="244"/>
      <c r="T37" s="244"/>
      <c r="U37" s="244"/>
      <c r="V37" s="244"/>
      <c r="W37" s="244"/>
      <c r="X37" s="244"/>
      <c r="Y37" s="244"/>
      <c r="Z37" s="244"/>
      <c r="AA37" s="244"/>
      <c r="AB37" s="244"/>
    </row>
    <row r="38" spans="1:28" x14ac:dyDescent="0.2">
      <c r="A38" s="211">
        <v>20</v>
      </c>
      <c r="B38" s="212" t="s">
        <v>285</v>
      </c>
      <c r="C38" s="213" t="s">
        <v>239</v>
      </c>
      <c r="D38" s="211" t="s">
        <v>46</v>
      </c>
      <c r="E38" s="223">
        <v>19</v>
      </c>
      <c r="F38" s="216"/>
      <c r="G38" s="134"/>
      <c r="H38" s="217">
        <f t="shared" si="9"/>
        <v>0</v>
      </c>
      <c r="I38" s="218"/>
      <c r="J38" s="216"/>
      <c r="K38" s="219">
        <f t="shared" si="1"/>
        <v>0</v>
      </c>
      <c r="L38" s="219">
        <f t="shared" si="2"/>
        <v>0</v>
      </c>
      <c r="M38" s="219">
        <f t="shared" si="3"/>
        <v>0</v>
      </c>
      <c r="N38" s="219">
        <f t="shared" si="4"/>
        <v>0</v>
      </c>
      <c r="O38" s="219">
        <f t="shared" si="5"/>
        <v>0</v>
      </c>
      <c r="P38" s="219">
        <f t="shared" si="10"/>
        <v>0</v>
      </c>
      <c r="Q38" s="244"/>
      <c r="R38" s="244"/>
      <c r="S38" s="244"/>
      <c r="T38" s="244"/>
      <c r="U38" s="244"/>
      <c r="V38" s="244"/>
      <c r="W38" s="244"/>
      <c r="X38" s="244"/>
      <c r="Y38" s="244"/>
      <c r="Z38" s="244"/>
      <c r="AA38" s="244"/>
      <c r="AB38" s="244"/>
    </row>
    <row r="39" spans="1:28" x14ac:dyDescent="0.2">
      <c r="A39" s="211">
        <v>21</v>
      </c>
      <c r="B39" s="212" t="s">
        <v>285</v>
      </c>
      <c r="C39" s="213" t="s">
        <v>240</v>
      </c>
      <c r="D39" s="211" t="s">
        <v>46</v>
      </c>
      <c r="E39" s="223">
        <v>19</v>
      </c>
      <c r="F39" s="216"/>
      <c r="G39" s="134"/>
      <c r="H39" s="217">
        <f t="shared" si="9"/>
        <v>0</v>
      </c>
      <c r="I39" s="218"/>
      <c r="J39" s="216"/>
      <c r="K39" s="219">
        <f t="shared" si="1"/>
        <v>0</v>
      </c>
      <c r="L39" s="219">
        <f t="shared" si="2"/>
        <v>0</v>
      </c>
      <c r="M39" s="219">
        <f t="shared" si="3"/>
        <v>0</v>
      </c>
      <c r="N39" s="219">
        <f t="shared" si="4"/>
        <v>0</v>
      </c>
      <c r="O39" s="219">
        <f t="shared" si="5"/>
        <v>0</v>
      </c>
      <c r="P39" s="219">
        <f t="shared" si="10"/>
        <v>0</v>
      </c>
      <c r="Q39" s="244"/>
      <c r="R39" s="244"/>
      <c r="S39" s="244"/>
      <c r="T39" s="244"/>
      <c r="U39" s="244"/>
      <c r="V39" s="244"/>
      <c r="W39" s="244"/>
      <c r="X39" s="244"/>
      <c r="Y39" s="244"/>
      <c r="Z39" s="244"/>
      <c r="AA39" s="244"/>
      <c r="AB39" s="244"/>
    </row>
    <row r="40" spans="1:28" x14ac:dyDescent="0.2">
      <c r="A40" s="211"/>
      <c r="B40" s="212">
        <v>0</v>
      </c>
      <c r="C40" s="213">
        <v>0</v>
      </c>
      <c r="D40" s="211"/>
      <c r="E40" s="211"/>
      <c r="F40" s="216"/>
      <c r="G40" s="134"/>
      <c r="H40" s="217">
        <f t="shared" si="9"/>
        <v>0</v>
      </c>
      <c r="I40" s="218"/>
      <c r="J40" s="216"/>
      <c r="K40" s="219">
        <f t="shared" si="1"/>
        <v>0</v>
      </c>
      <c r="L40" s="219">
        <f t="shared" si="2"/>
        <v>0</v>
      </c>
      <c r="M40" s="219">
        <f t="shared" si="3"/>
        <v>0</v>
      </c>
      <c r="N40" s="219">
        <f t="shared" si="4"/>
        <v>0</v>
      </c>
      <c r="O40" s="219">
        <f t="shared" si="5"/>
        <v>0</v>
      </c>
      <c r="P40" s="219">
        <f t="shared" si="10"/>
        <v>0</v>
      </c>
      <c r="Q40" s="244"/>
      <c r="R40" s="244"/>
      <c r="S40" s="244"/>
      <c r="T40" s="244"/>
      <c r="U40" s="244"/>
      <c r="V40" s="244"/>
      <c r="W40" s="244"/>
      <c r="X40" s="244"/>
      <c r="Y40" s="244"/>
      <c r="Z40" s="244"/>
      <c r="AA40" s="244"/>
      <c r="AB40" s="244"/>
    </row>
    <row r="41" spans="1:28" x14ac:dyDescent="0.2">
      <c r="A41" s="211">
        <v>4.2</v>
      </c>
      <c r="B41" s="212">
        <v>0</v>
      </c>
      <c r="C41" s="223" t="s">
        <v>241</v>
      </c>
      <c r="D41" s="211"/>
      <c r="E41" s="211"/>
      <c r="F41" s="216"/>
      <c r="G41" s="134"/>
      <c r="H41" s="217">
        <f t="shared" si="9"/>
        <v>0</v>
      </c>
      <c r="I41" s="218"/>
      <c r="J41" s="216"/>
      <c r="K41" s="219">
        <f t="shared" si="1"/>
        <v>0</v>
      </c>
      <c r="L41" s="219">
        <f t="shared" si="2"/>
        <v>0</v>
      </c>
      <c r="M41" s="219">
        <f t="shared" si="3"/>
        <v>0</v>
      </c>
      <c r="N41" s="219">
        <f t="shared" si="4"/>
        <v>0</v>
      </c>
      <c r="O41" s="219">
        <f t="shared" si="5"/>
        <v>0</v>
      </c>
      <c r="P41" s="219">
        <f t="shared" si="10"/>
        <v>0</v>
      </c>
      <c r="Q41" s="244"/>
      <c r="R41" s="244"/>
      <c r="S41" s="244"/>
      <c r="T41" s="244"/>
      <c r="U41" s="244"/>
      <c r="V41" s="244"/>
      <c r="W41" s="244"/>
      <c r="X41" s="244"/>
      <c r="Y41" s="244"/>
      <c r="Z41" s="244"/>
      <c r="AA41" s="244"/>
      <c r="AB41" s="244"/>
    </row>
    <row r="42" spans="1:28" x14ac:dyDescent="0.2">
      <c r="A42" s="211">
        <v>1</v>
      </c>
      <c r="B42" s="212">
        <v>0</v>
      </c>
      <c r="C42" s="213" t="s">
        <v>242</v>
      </c>
      <c r="D42" s="211" t="s">
        <v>48</v>
      </c>
      <c r="E42" s="231">
        <v>135</v>
      </c>
      <c r="F42" s="216"/>
      <c r="G42" s="134"/>
      <c r="H42" s="217">
        <f t="shared" si="7"/>
        <v>0</v>
      </c>
      <c r="I42" s="218"/>
      <c r="J42" s="216"/>
      <c r="K42" s="219">
        <f t="shared" si="1"/>
        <v>0</v>
      </c>
      <c r="L42" s="219">
        <f t="shared" si="2"/>
        <v>0</v>
      </c>
      <c r="M42" s="219">
        <f t="shared" si="3"/>
        <v>0</v>
      </c>
      <c r="N42" s="219">
        <f t="shared" si="4"/>
        <v>0</v>
      </c>
      <c r="O42" s="219">
        <f t="shared" si="5"/>
        <v>0</v>
      </c>
      <c r="P42" s="219">
        <f t="shared" si="8"/>
        <v>0</v>
      </c>
      <c r="Q42" s="244"/>
      <c r="R42" s="244"/>
      <c r="S42" s="244"/>
      <c r="T42" s="244"/>
      <c r="U42" s="244"/>
      <c r="V42" s="244"/>
      <c r="W42" s="244"/>
      <c r="X42" s="244"/>
      <c r="Y42" s="244"/>
      <c r="Z42" s="244"/>
      <c r="AA42" s="244"/>
      <c r="AB42" s="244"/>
    </row>
    <row r="43" spans="1:28" x14ac:dyDescent="0.2">
      <c r="A43" s="211">
        <v>2</v>
      </c>
      <c r="B43" s="212">
        <v>0</v>
      </c>
      <c r="C43" s="213" t="s">
        <v>243</v>
      </c>
      <c r="D43" s="211" t="s">
        <v>48</v>
      </c>
      <c r="E43" s="231">
        <v>247</v>
      </c>
      <c r="F43" s="216"/>
      <c r="G43" s="134"/>
      <c r="H43" s="217">
        <f t="shared" si="7"/>
        <v>0</v>
      </c>
      <c r="I43" s="218"/>
      <c r="J43" s="216"/>
      <c r="K43" s="219">
        <f t="shared" si="1"/>
        <v>0</v>
      </c>
      <c r="L43" s="219">
        <f t="shared" si="2"/>
        <v>0</v>
      </c>
      <c r="M43" s="219">
        <f t="shared" si="3"/>
        <v>0</v>
      </c>
      <c r="N43" s="219">
        <f t="shared" si="4"/>
        <v>0</v>
      </c>
      <c r="O43" s="219">
        <f t="shared" si="5"/>
        <v>0</v>
      </c>
      <c r="P43" s="219">
        <f t="shared" si="8"/>
        <v>0</v>
      </c>
      <c r="Q43" s="244"/>
      <c r="R43" s="244"/>
      <c r="S43" s="244"/>
      <c r="T43" s="244"/>
      <c r="U43" s="244"/>
      <c r="V43" s="244"/>
      <c r="W43" s="244"/>
      <c r="X43" s="244"/>
      <c r="Y43" s="244"/>
      <c r="Z43" s="244"/>
      <c r="AA43" s="244"/>
      <c r="AB43" s="244"/>
    </row>
    <row r="44" spans="1:28" x14ac:dyDescent="0.2">
      <c r="A44" s="211">
        <v>3</v>
      </c>
      <c r="B44" s="212">
        <v>0</v>
      </c>
      <c r="C44" s="229" t="s">
        <v>282</v>
      </c>
      <c r="D44" s="230" t="s">
        <v>48</v>
      </c>
      <c r="E44" s="231">
        <v>66</v>
      </c>
      <c r="F44" s="216"/>
      <c r="G44" s="134"/>
      <c r="H44" s="217">
        <f t="shared" si="7"/>
        <v>0</v>
      </c>
      <c r="I44" s="218"/>
      <c r="J44" s="216"/>
      <c r="K44" s="219">
        <f t="shared" si="1"/>
        <v>0</v>
      </c>
      <c r="L44" s="219">
        <f t="shared" si="2"/>
        <v>0</v>
      </c>
      <c r="M44" s="219">
        <f t="shared" si="3"/>
        <v>0</v>
      </c>
      <c r="N44" s="219">
        <f t="shared" si="4"/>
        <v>0</v>
      </c>
      <c r="O44" s="219">
        <f t="shared" si="5"/>
        <v>0</v>
      </c>
      <c r="P44" s="219">
        <f t="shared" si="8"/>
        <v>0</v>
      </c>
      <c r="Q44" s="244"/>
      <c r="R44" s="244"/>
      <c r="S44" s="244"/>
      <c r="T44" s="244"/>
      <c r="U44" s="244"/>
      <c r="V44" s="244"/>
      <c r="W44" s="244"/>
      <c r="X44" s="244"/>
      <c r="Y44" s="244"/>
      <c r="Z44" s="244"/>
      <c r="AA44" s="244"/>
      <c r="AB44" s="244"/>
    </row>
    <row r="45" spans="1:28" x14ac:dyDescent="0.2">
      <c r="A45" s="211">
        <v>4</v>
      </c>
      <c r="B45" s="212">
        <v>0</v>
      </c>
      <c r="C45" s="213" t="s">
        <v>244</v>
      </c>
      <c r="D45" s="211" t="s">
        <v>112</v>
      </c>
      <c r="E45" s="223">
        <v>18</v>
      </c>
      <c r="F45" s="216"/>
      <c r="G45" s="134"/>
      <c r="H45" s="217">
        <f t="shared" ref="H45:H60" si="11">G45*F45</f>
        <v>0</v>
      </c>
      <c r="I45" s="218"/>
      <c r="J45" s="216"/>
      <c r="K45" s="219">
        <f t="shared" si="1"/>
        <v>0</v>
      </c>
      <c r="L45" s="219">
        <f t="shared" si="2"/>
        <v>0</v>
      </c>
      <c r="M45" s="219">
        <f t="shared" si="3"/>
        <v>0</v>
      </c>
      <c r="N45" s="219">
        <f t="shared" si="4"/>
        <v>0</v>
      </c>
      <c r="O45" s="219">
        <f t="shared" si="5"/>
        <v>0</v>
      </c>
      <c r="P45" s="219">
        <f t="shared" ref="P45:P60" si="12">M45+N45+O45</f>
        <v>0</v>
      </c>
      <c r="Q45" s="244"/>
      <c r="R45" s="244"/>
      <c r="S45" s="244"/>
      <c r="T45" s="244"/>
      <c r="U45" s="244"/>
      <c r="V45" s="244"/>
      <c r="W45" s="244"/>
      <c r="X45" s="244"/>
      <c r="Y45" s="244"/>
      <c r="Z45" s="244"/>
      <c r="AA45" s="244"/>
      <c r="AB45" s="244"/>
    </row>
    <row r="46" spans="1:28" x14ac:dyDescent="0.2">
      <c r="A46" s="211">
        <v>5</v>
      </c>
      <c r="B46" s="212">
        <v>0</v>
      </c>
      <c r="C46" s="213" t="s">
        <v>245</v>
      </c>
      <c r="D46" s="211" t="s">
        <v>112</v>
      </c>
      <c r="E46" s="211">
        <v>2</v>
      </c>
      <c r="F46" s="216"/>
      <c r="G46" s="134"/>
      <c r="H46" s="217">
        <f t="shared" si="11"/>
        <v>0</v>
      </c>
      <c r="I46" s="218"/>
      <c r="J46" s="216"/>
      <c r="K46" s="219">
        <f t="shared" si="1"/>
        <v>0</v>
      </c>
      <c r="L46" s="219">
        <f t="shared" si="2"/>
        <v>0</v>
      </c>
      <c r="M46" s="219">
        <f t="shared" si="3"/>
        <v>0</v>
      </c>
      <c r="N46" s="219">
        <f t="shared" si="4"/>
        <v>0</v>
      </c>
      <c r="O46" s="219">
        <f t="shared" si="5"/>
        <v>0</v>
      </c>
      <c r="P46" s="219">
        <f t="shared" si="12"/>
        <v>0</v>
      </c>
      <c r="Q46" s="244"/>
      <c r="R46" s="244"/>
      <c r="S46" s="244"/>
      <c r="T46" s="244"/>
      <c r="U46" s="244"/>
      <c r="V46" s="244"/>
      <c r="W46" s="244"/>
      <c r="X46" s="244"/>
      <c r="Y46" s="244"/>
      <c r="Z46" s="244"/>
      <c r="AA46" s="244"/>
      <c r="AB46" s="244"/>
    </row>
    <row r="47" spans="1:28" x14ac:dyDescent="0.2">
      <c r="A47" s="211">
        <v>6</v>
      </c>
      <c r="B47" s="212">
        <v>0</v>
      </c>
      <c r="C47" s="213" t="s">
        <v>246</v>
      </c>
      <c r="D47" s="211" t="s">
        <v>48</v>
      </c>
      <c r="E47" s="223">
        <v>127</v>
      </c>
      <c r="F47" s="216"/>
      <c r="G47" s="134"/>
      <c r="H47" s="217">
        <f t="shared" si="11"/>
        <v>0</v>
      </c>
      <c r="I47" s="218"/>
      <c r="J47" s="216"/>
      <c r="K47" s="219">
        <f t="shared" si="1"/>
        <v>0</v>
      </c>
      <c r="L47" s="219">
        <f t="shared" si="2"/>
        <v>0</v>
      </c>
      <c r="M47" s="219">
        <f t="shared" si="3"/>
        <v>0</v>
      </c>
      <c r="N47" s="219">
        <f t="shared" si="4"/>
        <v>0</v>
      </c>
      <c r="O47" s="219">
        <f t="shared" si="5"/>
        <v>0</v>
      </c>
      <c r="P47" s="219">
        <f t="shared" si="12"/>
        <v>0</v>
      </c>
      <c r="Q47" s="244"/>
      <c r="R47" s="244"/>
      <c r="S47" s="244"/>
      <c r="T47" s="244"/>
      <c r="U47" s="244"/>
      <c r="V47" s="244"/>
      <c r="W47" s="244"/>
      <c r="X47" s="244"/>
      <c r="Y47" s="244"/>
      <c r="Z47" s="244"/>
      <c r="AA47" s="244"/>
      <c r="AB47" s="244"/>
    </row>
    <row r="48" spans="1:28" x14ac:dyDescent="0.2">
      <c r="A48" s="211">
        <v>7</v>
      </c>
      <c r="B48" s="212">
        <v>0</v>
      </c>
      <c r="C48" s="213" t="s">
        <v>247</v>
      </c>
      <c r="D48" s="211" t="s">
        <v>48</v>
      </c>
      <c r="E48" s="223">
        <v>83</v>
      </c>
      <c r="F48" s="216"/>
      <c r="G48" s="134"/>
      <c r="H48" s="217">
        <f t="shared" si="11"/>
        <v>0</v>
      </c>
      <c r="I48" s="218"/>
      <c r="J48" s="216"/>
      <c r="K48" s="219">
        <f t="shared" ref="K48:K79" si="13">ROUND(H48+J48+I48,2)</f>
        <v>0</v>
      </c>
      <c r="L48" s="219">
        <f t="shared" ref="L48:L66" si="14">ROUND(E48*F48,2)</f>
        <v>0</v>
      </c>
      <c r="M48" s="219">
        <f t="shared" ref="M48:M66" si="15">ROUND(E48*H48,2)</f>
        <v>0</v>
      </c>
      <c r="N48" s="219">
        <f t="shared" ref="N48:N66" si="16">ROUND(E48*I48,2)</f>
        <v>0</v>
      </c>
      <c r="O48" s="219">
        <f t="shared" ref="O48:O66" si="17">ROUND(E48*J48,2)</f>
        <v>0</v>
      </c>
      <c r="P48" s="219">
        <f t="shared" si="12"/>
        <v>0</v>
      </c>
      <c r="Q48" s="244"/>
      <c r="R48" s="244"/>
      <c r="S48" s="244"/>
      <c r="T48" s="244"/>
      <c r="U48" s="244"/>
      <c r="V48" s="244"/>
      <c r="W48" s="244"/>
      <c r="X48" s="244"/>
      <c r="Y48" s="244"/>
      <c r="Z48" s="244"/>
      <c r="AA48" s="244"/>
      <c r="AB48" s="244"/>
    </row>
    <row r="49" spans="1:28" x14ac:dyDescent="0.2">
      <c r="A49" s="211">
        <v>8</v>
      </c>
      <c r="B49" s="212">
        <v>0</v>
      </c>
      <c r="C49" s="213" t="s">
        <v>248</v>
      </c>
      <c r="D49" s="211" t="s">
        <v>48</v>
      </c>
      <c r="E49" s="223">
        <v>448</v>
      </c>
      <c r="F49" s="216"/>
      <c r="G49" s="134"/>
      <c r="H49" s="217">
        <f t="shared" si="11"/>
        <v>0</v>
      </c>
      <c r="I49" s="218"/>
      <c r="J49" s="216"/>
      <c r="K49" s="219">
        <f t="shared" si="13"/>
        <v>0</v>
      </c>
      <c r="L49" s="219">
        <f t="shared" si="14"/>
        <v>0</v>
      </c>
      <c r="M49" s="219">
        <f t="shared" si="15"/>
        <v>0</v>
      </c>
      <c r="N49" s="219">
        <f t="shared" si="16"/>
        <v>0</v>
      </c>
      <c r="O49" s="219">
        <f t="shared" si="17"/>
        <v>0</v>
      </c>
      <c r="P49" s="219">
        <f t="shared" si="12"/>
        <v>0</v>
      </c>
      <c r="Q49" s="244"/>
      <c r="R49" s="244"/>
      <c r="S49" s="244"/>
      <c r="T49" s="244"/>
      <c r="U49" s="244"/>
      <c r="V49" s="244"/>
      <c r="W49" s="244"/>
      <c r="X49" s="244"/>
      <c r="Y49" s="244"/>
      <c r="Z49" s="244"/>
      <c r="AA49" s="244"/>
      <c r="AB49" s="244"/>
    </row>
    <row r="50" spans="1:28" x14ac:dyDescent="0.2">
      <c r="A50" s="211">
        <v>9</v>
      </c>
      <c r="B50" s="212">
        <v>0</v>
      </c>
      <c r="C50" s="213" t="s">
        <v>249</v>
      </c>
      <c r="D50" s="211" t="s">
        <v>51</v>
      </c>
      <c r="E50" s="223">
        <v>2</v>
      </c>
      <c r="F50" s="216"/>
      <c r="G50" s="134"/>
      <c r="H50" s="217">
        <f t="shared" si="11"/>
        <v>0</v>
      </c>
      <c r="I50" s="218"/>
      <c r="J50" s="216"/>
      <c r="K50" s="219">
        <f t="shared" si="13"/>
        <v>0</v>
      </c>
      <c r="L50" s="219">
        <f t="shared" si="14"/>
        <v>0</v>
      </c>
      <c r="M50" s="219">
        <f t="shared" si="15"/>
        <v>0</v>
      </c>
      <c r="N50" s="219">
        <f t="shared" si="16"/>
        <v>0</v>
      </c>
      <c r="O50" s="219">
        <f t="shared" si="17"/>
        <v>0</v>
      </c>
      <c r="P50" s="219">
        <f t="shared" si="12"/>
        <v>0</v>
      </c>
      <c r="Q50" s="244"/>
      <c r="R50" s="244"/>
      <c r="S50" s="244"/>
      <c r="T50" s="244"/>
      <c r="U50" s="244"/>
      <c r="V50" s="244"/>
      <c r="W50" s="244"/>
      <c r="X50" s="244"/>
      <c r="Y50" s="244"/>
      <c r="Z50" s="244"/>
      <c r="AA50" s="244"/>
      <c r="AB50" s="244"/>
    </row>
    <row r="51" spans="1:28" x14ac:dyDescent="0.2">
      <c r="A51" s="211">
        <v>10</v>
      </c>
      <c r="B51" s="212">
        <v>0</v>
      </c>
      <c r="C51" s="213" t="s">
        <v>250</v>
      </c>
      <c r="D51" s="211" t="s">
        <v>51</v>
      </c>
      <c r="E51" s="223">
        <v>3</v>
      </c>
      <c r="F51" s="216"/>
      <c r="G51" s="134"/>
      <c r="H51" s="217">
        <f t="shared" si="11"/>
        <v>0</v>
      </c>
      <c r="I51" s="218"/>
      <c r="J51" s="216"/>
      <c r="K51" s="219">
        <f t="shared" si="13"/>
        <v>0</v>
      </c>
      <c r="L51" s="219">
        <f t="shared" si="14"/>
        <v>0</v>
      </c>
      <c r="M51" s="219">
        <f t="shared" si="15"/>
        <v>0</v>
      </c>
      <c r="N51" s="219">
        <f t="shared" si="16"/>
        <v>0</v>
      </c>
      <c r="O51" s="219">
        <f t="shared" si="17"/>
        <v>0</v>
      </c>
      <c r="P51" s="219">
        <f t="shared" si="12"/>
        <v>0</v>
      </c>
      <c r="Q51" s="244"/>
      <c r="R51" s="244"/>
      <c r="S51" s="244"/>
      <c r="T51" s="244"/>
      <c r="U51" s="244"/>
      <c r="V51" s="244"/>
      <c r="W51" s="244"/>
      <c r="X51" s="244"/>
      <c r="Y51" s="244"/>
      <c r="Z51" s="244"/>
      <c r="AA51" s="244"/>
      <c r="AB51" s="244"/>
    </row>
    <row r="52" spans="1:28" x14ac:dyDescent="0.2">
      <c r="A52" s="211">
        <v>11</v>
      </c>
      <c r="B52" s="212">
        <v>0</v>
      </c>
      <c r="C52" s="213" t="s">
        <v>251</v>
      </c>
      <c r="D52" s="211" t="s">
        <v>51</v>
      </c>
      <c r="E52" s="223">
        <v>1</v>
      </c>
      <c r="F52" s="216"/>
      <c r="G52" s="134"/>
      <c r="H52" s="217">
        <f t="shared" si="11"/>
        <v>0</v>
      </c>
      <c r="I52" s="218"/>
      <c r="J52" s="216"/>
      <c r="K52" s="219">
        <f t="shared" si="13"/>
        <v>0</v>
      </c>
      <c r="L52" s="219">
        <f t="shared" si="14"/>
        <v>0</v>
      </c>
      <c r="M52" s="219">
        <f t="shared" si="15"/>
        <v>0</v>
      </c>
      <c r="N52" s="219">
        <f t="shared" si="16"/>
        <v>0</v>
      </c>
      <c r="O52" s="219">
        <f t="shared" si="17"/>
        <v>0</v>
      </c>
      <c r="P52" s="219">
        <f t="shared" si="12"/>
        <v>0</v>
      </c>
      <c r="Q52" s="244"/>
      <c r="R52" s="244"/>
      <c r="S52" s="244"/>
      <c r="T52" s="244"/>
      <c r="U52" s="244"/>
      <c r="V52" s="244"/>
      <c r="W52" s="244"/>
      <c r="X52" s="244"/>
      <c r="Y52" s="244"/>
      <c r="Z52" s="244"/>
      <c r="AA52" s="244"/>
      <c r="AB52" s="244"/>
    </row>
    <row r="53" spans="1:28" x14ac:dyDescent="0.2">
      <c r="A53" s="211">
        <v>12</v>
      </c>
      <c r="B53" s="212">
        <v>0</v>
      </c>
      <c r="C53" s="213" t="s">
        <v>252</v>
      </c>
      <c r="D53" s="211" t="s">
        <v>51</v>
      </c>
      <c r="E53" s="223">
        <v>3</v>
      </c>
      <c r="F53" s="216"/>
      <c r="G53" s="134"/>
      <c r="H53" s="217">
        <f t="shared" si="11"/>
        <v>0</v>
      </c>
      <c r="I53" s="218"/>
      <c r="J53" s="216"/>
      <c r="K53" s="219">
        <f t="shared" si="13"/>
        <v>0</v>
      </c>
      <c r="L53" s="219">
        <f t="shared" si="14"/>
        <v>0</v>
      </c>
      <c r="M53" s="219">
        <f t="shared" si="15"/>
        <v>0</v>
      </c>
      <c r="N53" s="219">
        <f t="shared" si="16"/>
        <v>0</v>
      </c>
      <c r="O53" s="219">
        <f t="shared" si="17"/>
        <v>0</v>
      </c>
      <c r="P53" s="219">
        <f t="shared" si="12"/>
        <v>0</v>
      </c>
      <c r="Q53" s="244"/>
      <c r="R53" s="244"/>
      <c r="S53" s="244"/>
      <c r="T53" s="244"/>
      <c r="U53" s="244"/>
      <c r="V53" s="244"/>
      <c r="W53" s="244"/>
      <c r="X53" s="244"/>
      <c r="Y53" s="244"/>
      <c r="Z53" s="244"/>
      <c r="AA53" s="244"/>
      <c r="AB53" s="244"/>
    </row>
    <row r="54" spans="1:28" x14ac:dyDescent="0.2">
      <c r="A54" s="211">
        <v>13</v>
      </c>
      <c r="B54" s="212">
        <v>0</v>
      </c>
      <c r="C54" s="213" t="s">
        <v>253</v>
      </c>
      <c r="D54" s="211" t="s">
        <v>51</v>
      </c>
      <c r="E54" s="223">
        <v>3</v>
      </c>
      <c r="F54" s="216"/>
      <c r="G54" s="134"/>
      <c r="H54" s="217">
        <f t="shared" si="11"/>
        <v>0</v>
      </c>
      <c r="I54" s="218"/>
      <c r="J54" s="216"/>
      <c r="K54" s="219">
        <f t="shared" si="13"/>
        <v>0</v>
      </c>
      <c r="L54" s="219">
        <f t="shared" si="14"/>
        <v>0</v>
      </c>
      <c r="M54" s="219">
        <f t="shared" si="15"/>
        <v>0</v>
      </c>
      <c r="N54" s="219">
        <f t="shared" si="16"/>
        <v>0</v>
      </c>
      <c r="O54" s="219">
        <f t="shared" si="17"/>
        <v>0</v>
      </c>
      <c r="P54" s="219">
        <f t="shared" si="12"/>
        <v>0</v>
      </c>
      <c r="Q54" s="244"/>
      <c r="R54" s="244"/>
      <c r="S54" s="244"/>
      <c r="T54" s="244"/>
      <c r="U54" s="244"/>
      <c r="V54" s="244"/>
      <c r="W54" s="244"/>
      <c r="X54" s="244"/>
      <c r="Y54" s="244"/>
      <c r="Z54" s="244"/>
      <c r="AA54" s="244"/>
      <c r="AB54" s="244"/>
    </row>
    <row r="55" spans="1:28" x14ac:dyDescent="0.2">
      <c r="A55" s="211">
        <v>14</v>
      </c>
      <c r="B55" s="212">
        <v>0</v>
      </c>
      <c r="C55" s="213" t="s">
        <v>254</v>
      </c>
      <c r="D55" s="211" t="s">
        <v>112</v>
      </c>
      <c r="E55" s="211">
        <v>1</v>
      </c>
      <c r="F55" s="216"/>
      <c r="G55" s="134"/>
      <c r="H55" s="217">
        <f t="shared" si="11"/>
        <v>0</v>
      </c>
      <c r="I55" s="218"/>
      <c r="J55" s="216"/>
      <c r="K55" s="219">
        <f t="shared" si="13"/>
        <v>0</v>
      </c>
      <c r="L55" s="219">
        <f t="shared" si="14"/>
        <v>0</v>
      </c>
      <c r="M55" s="219">
        <f t="shared" si="15"/>
        <v>0</v>
      </c>
      <c r="N55" s="219">
        <f t="shared" si="16"/>
        <v>0</v>
      </c>
      <c r="O55" s="219">
        <f t="shared" si="17"/>
        <v>0</v>
      </c>
      <c r="P55" s="219">
        <f t="shared" si="12"/>
        <v>0</v>
      </c>
      <c r="Q55" s="244"/>
      <c r="R55" s="244"/>
      <c r="S55" s="244"/>
      <c r="T55" s="244"/>
      <c r="U55" s="244"/>
      <c r="V55" s="244"/>
      <c r="W55" s="244"/>
      <c r="X55" s="244"/>
      <c r="Y55" s="244"/>
      <c r="Z55" s="244"/>
      <c r="AA55" s="244"/>
      <c r="AB55" s="244"/>
    </row>
    <row r="56" spans="1:28" x14ac:dyDescent="0.2">
      <c r="A56" s="211">
        <v>15</v>
      </c>
      <c r="B56" s="212">
        <v>0</v>
      </c>
      <c r="C56" s="213" t="s">
        <v>255</v>
      </c>
      <c r="D56" s="211" t="s">
        <v>51</v>
      </c>
      <c r="E56" s="223">
        <v>3</v>
      </c>
      <c r="F56" s="216"/>
      <c r="G56" s="134"/>
      <c r="H56" s="217">
        <f t="shared" si="11"/>
        <v>0</v>
      </c>
      <c r="I56" s="218"/>
      <c r="J56" s="216"/>
      <c r="K56" s="219">
        <f t="shared" si="13"/>
        <v>0</v>
      </c>
      <c r="L56" s="219">
        <f t="shared" si="14"/>
        <v>0</v>
      </c>
      <c r="M56" s="219">
        <f t="shared" si="15"/>
        <v>0</v>
      </c>
      <c r="N56" s="219">
        <f t="shared" si="16"/>
        <v>0</v>
      </c>
      <c r="O56" s="219">
        <f t="shared" si="17"/>
        <v>0</v>
      </c>
      <c r="P56" s="219">
        <f t="shared" si="12"/>
        <v>0</v>
      </c>
      <c r="Q56" s="244"/>
      <c r="R56" s="244"/>
      <c r="S56" s="244"/>
      <c r="T56" s="244"/>
      <c r="U56" s="244"/>
      <c r="V56" s="244"/>
      <c r="W56" s="244"/>
      <c r="X56" s="244"/>
      <c r="Y56" s="244"/>
      <c r="Z56" s="244"/>
      <c r="AA56" s="244"/>
      <c r="AB56" s="244"/>
    </row>
    <row r="57" spans="1:28" x14ac:dyDescent="0.2">
      <c r="A57" s="211">
        <v>16</v>
      </c>
      <c r="B57" s="212">
        <v>0</v>
      </c>
      <c r="C57" s="213" t="s">
        <v>256</v>
      </c>
      <c r="D57" s="211" t="s">
        <v>51</v>
      </c>
      <c r="E57" s="223">
        <v>4</v>
      </c>
      <c r="F57" s="216"/>
      <c r="G57" s="134"/>
      <c r="H57" s="217">
        <f t="shared" si="11"/>
        <v>0</v>
      </c>
      <c r="I57" s="218"/>
      <c r="J57" s="216"/>
      <c r="K57" s="219">
        <f t="shared" si="13"/>
        <v>0</v>
      </c>
      <c r="L57" s="219">
        <f t="shared" si="14"/>
        <v>0</v>
      </c>
      <c r="M57" s="219">
        <f t="shared" si="15"/>
        <v>0</v>
      </c>
      <c r="N57" s="219">
        <f t="shared" si="16"/>
        <v>0</v>
      </c>
      <c r="O57" s="219">
        <f t="shared" si="17"/>
        <v>0</v>
      </c>
      <c r="P57" s="219">
        <f t="shared" si="12"/>
        <v>0</v>
      </c>
      <c r="Q57" s="244"/>
      <c r="R57" s="244"/>
      <c r="S57" s="244"/>
      <c r="T57" s="244"/>
      <c r="U57" s="244"/>
      <c r="V57" s="244"/>
      <c r="W57" s="244"/>
      <c r="X57" s="244"/>
      <c r="Y57" s="244"/>
      <c r="Z57" s="244"/>
      <c r="AA57" s="244"/>
      <c r="AB57" s="244"/>
    </row>
    <row r="58" spans="1:28" x14ac:dyDescent="0.2">
      <c r="A58" s="211">
        <v>17</v>
      </c>
      <c r="B58" s="212">
        <v>0</v>
      </c>
      <c r="C58" s="213" t="s">
        <v>257</v>
      </c>
      <c r="D58" s="211" t="s">
        <v>51</v>
      </c>
      <c r="E58" s="232">
        <v>2</v>
      </c>
      <c r="F58" s="216"/>
      <c r="G58" s="134"/>
      <c r="H58" s="217">
        <f t="shared" si="11"/>
        <v>0</v>
      </c>
      <c r="I58" s="218"/>
      <c r="J58" s="216"/>
      <c r="K58" s="219">
        <f t="shared" si="13"/>
        <v>0</v>
      </c>
      <c r="L58" s="219">
        <f t="shared" si="14"/>
        <v>0</v>
      </c>
      <c r="M58" s="219">
        <f t="shared" si="15"/>
        <v>0</v>
      </c>
      <c r="N58" s="219">
        <f t="shared" si="16"/>
        <v>0</v>
      </c>
      <c r="O58" s="219">
        <f t="shared" si="17"/>
        <v>0</v>
      </c>
      <c r="P58" s="219">
        <f t="shared" si="12"/>
        <v>0</v>
      </c>
      <c r="Q58" s="244"/>
      <c r="R58" s="244"/>
      <c r="S58" s="244"/>
      <c r="T58" s="244"/>
      <c r="U58" s="244"/>
      <c r="V58" s="244"/>
      <c r="W58" s="244"/>
      <c r="X58" s="244"/>
      <c r="Y58" s="244"/>
      <c r="Z58" s="244"/>
      <c r="AA58" s="244"/>
      <c r="AB58" s="244"/>
    </row>
    <row r="59" spans="1:28" x14ac:dyDescent="0.2">
      <c r="A59" s="211">
        <v>18</v>
      </c>
      <c r="B59" s="212">
        <v>0</v>
      </c>
      <c r="C59" s="213" t="s">
        <v>258</v>
      </c>
      <c r="D59" s="211" t="s">
        <v>47</v>
      </c>
      <c r="E59" s="247">
        <v>56</v>
      </c>
      <c r="F59" s="216"/>
      <c r="G59" s="134"/>
      <c r="H59" s="217">
        <f t="shared" si="11"/>
        <v>0</v>
      </c>
      <c r="I59" s="218"/>
      <c r="J59" s="216"/>
      <c r="K59" s="219">
        <f t="shared" si="13"/>
        <v>0</v>
      </c>
      <c r="L59" s="219">
        <f t="shared" si="14"/>
        <v>0</v>
      </c>
      <c r="M59" s="219">
        <f t="shared" si="15"/>
        <v>0</v>
      </c>
      <c r="N59" s="219">
        <f t="shared" si="16"/>
        <v>0</v>
      </c>
      <c r="O59" s="219">
        <f t="shared" si="17"/>
        <v>0</v>
      </c>
      <c r="P59" s="219">
        <f t="shared" si="12"/>
        <v>0</v>
      </c>
      <c r="Q59" s="244"/>
      <c r="R59" s="244"/>
      <c r="S59" s="244"/>
      <c r="T59" s="244"/>
      <c r="U59" s="244"/>
      <c r="V59" s="244"/>
      <c r="W59" s="244"/>
      <c r="X59" s="244"/>
      <c r="Y59" s="244"/>
      <c r="Z59" s="244"/>
      <c r="AA59" s="244"/>
      <c r="AB59" s="244"/>
    </row>
    <row r="60" spans="1:28" x14ac:dyDescent="0.2">
      <c r="A60" s="211">
        <v>19</v>
      </c>
      <c r="B60" s="212">
        <v>0</v>
      </c>
      <c r="C60" s="213" t="s">
        <v>259</v>
      </c>
      <c r="D60" s="211" t="s">
        <v>112</v>
      </c>
      <c r="E60" s="232">
        <v>1</v>
      </c>
      <c r="F60" s="216"/>
      <c r="G60" s="134"/>
      <c r="H60" s="217">
        <f t="shared" si="11"/>
        <v>0</v>
      </c>
      <c r="I60" s="218"/>
      <c r="J60" s="216"/>
      <c r="K60" s="219">
        <f t="shared" si="13"/>
        <v>0</v>
      </c>
      <c r="L60" s="219">
        <f t="shared" si="14"/>
        <v>0</v>
      </c>
      <c r="M60" s="219">
        <f t="shared" si="15"/>
        <v>0</v>
      </c>
      <c r="N60" s="219">
        <f t="shared" si="16"/>
        <v>0</v>
      </c>
      <c r="O60" s="219">
        <f t="shared" si="17"/>
        <v>0</v>
      </c>
      <c r="P60" s="219">
        <f t="shared" si="12"/>
        <v>0</v>
      </c>
      <c r="Q60" s="244"/>
      <c r="R60" s="244"/>
      <c r="S60" s="244"/>
      <c r="T60" s="244"/>
      <c r="U60" s="244"/>
      <c r="V60" s="244"/>
      <c r="W60" s="244"/>
      <c r="X60" s="244"/>
      <c r="Y60" s="244"/>
      <c r="Z60" s="244"/>
      <c r="AA60" s="244"/>
      <c r="AB60" s="244"/>
    </row>
    <row r="61" spans="1:28" x14ac:dyDescent="0.2">
      <c r="A61" s="211"/>
      <c r="B61" s="212">
        <v>0</v>
      </c>
      <c r="C61" s="213">
        <v>0</v>
      </c>
      <c r="D61" s="211"/>
      <c r="E61" s="211"/>
      <c r="F61" s="216"/>
      <c r="G61" s="134"/>
      <c r="H61" s="217">
        <f t="shared" si="7"/>
        <v>0</v>
      </c>
      <c r="I61" s="218"/>
      <c r="J61" s="216"/>
      <c r="K61" s="219">
        <f t="shared" si="13"/>
        <v>0</v>
      </c>
      <c r="L61" s="219">
        <f t="shared" si="14"/>
        <v>0</v>
      </c>
      <c r="M61" s="219">
        <f t="shared" si="15"/>
        <v>0</v>
      </c>
      <c r="N61" s="219">
        <f t="shared" si="16"/>
        <v>0</v>
      </c>
      <c r="O61" s="219">
        <f t="shared" si="17"/>
        <v>0</v>
      </c>
      <c r="P61" s="219">
        <f t="shared" si="8"/>
        <v>0</v>
      </c>
      <c r="Q61" s="244"/>
      <c r="R61" s="244"/>
      <c r="S61" s="244"/>
      <c r="T61" s="244"/>
      <c r="U61" s="244"/>
      <c r="V61" s="244"/>
      <c r="W61" s="244"/>
      <c r="X61" s="244"/>
      <c r="Y61" s="244"/>
      <c r="Z61" s="244"/>
      <c r="AA61" s="244"/>
      <c r="AB61" s="244"/>
    </row>
    <row r="62" spans="1:28" x14ac:dyDescent="0.2">
      <c r="A62" s="211">
        <v>4.3</v>
      </c>
      <c r="B62" s="212">
        <v>0</v>
      </c>
      <c r="C62" s="223" t="s">
        <v>260</v>
      </c>
      <c r="D62" s="211"/>
      <c r="E62" s="211"/>
      <c r="F62" s="216"/>
      <c r="G62" s="134"/>
      <c r="H62" s="217">
        <f t="shared" si="7"/>
        <v>0</v>
      </c>
      <c r="I62" s="218"/>
      <c r="J62" s="216"/>
      <c r="K62" s="219">
        <f t="shared" si="13"/>
        <v>0</v>
      </c>
      <c r="L62" s="219">
        <f t="shared" si="14"/>
        <v>0</v>
      </c>
      <c r="M62" s="219">
        <f t="shared" si="15"/>
        <v>0</v>
      </c>
      <c r="N62" s="219">
        <f t="shared" si="16"/>
        <v>0</v>
      </c>
      <c r="O62" s="219">
        <f t="shared" si="17"/>
        <v>0</v>
      </c>
      <c r="P62" s="219">
        <f t="shared" si="8"/>
        <v>0</v>
      </c>
      <c r="Q62" s="244"/>
      <c r="R62" s="244"/>
      <c r="S62" s="244"/>
      <c r="T62" s="244"/>
      <c r="U62" s="244"/>
      <c r="V62" s="244"/>
      <c r="W62" s="244"/>
      <c r="X62" s="244"/>
      <c r="Y62" s="244"/>
      <c r="Z62" s="244"/>
      <c r="AA62" s="244"/>
      <c r="AB62" s="244"/>
    </row>
    <row r="63" spans="1:28" x14ac:dyDescent="0.2">
      <c r="A63" s="211">
        <v>1</v>
      </c>
      <c r="B63" s="212" t="s">
        <v>285</v>
      </c>
      <c r="C63" s="227" t="s">
        <v>261</v>
      </c>
      <c r="D63" s="228" t="s">
        <v>262</v>
      </c>
      <c r="E63" s="223">
        <v>0.30099999999999999</v>
      </c>
      <c r="F63" s="216"/>
      <c r="G63" s="134"/>
      <c r="H63" s="217">
        <f t="shared" si="7"/>
        <v>0</v>
      </c>
      <c r="I63" s="218"/>
      <c r="J63" s="216"/>
      <c r="K63" s="219">
        <f t="shared" si="13"/>
        <v>0</v>
      </c>
      <c r="L63" s="219">
        <f t="shared" si="14"/>
        <v>0</v>
      </c>
      <c r="M63" s="219">
        <f t="shared" si="15"/>
        <v>0</v>
      </c>
      <c r="N63" s="219">
        <f t="shared" si="16"/>
        <v>0</v>
      </c>
      <c r="O63" s="219">
        <f t="shared" si="17"/>
        <v>0</v>
      </c>
      <c r="P63" s="219">
        <f t="shared" si="8"/>
        <v>0</v>
      </c>
      <c r="Q63" s="244"/>
      <c r="R63" s="244"/>
      <c r="S63" s="244"/>
      <c r="T63" s="244"/>
      <c r="U63" s="244"/>
      <c r="V63" s="244"/>
      <c r="W63" s="244"/>
      <c r="X63" s="244"/>
      <c r="Y63" s="244"/>
      <c r="Z63" s="244"/>
      <c r="AA63" s="244"/>
      <c r="AB63" s="244"/>
    </row>
    <row r="64" spans="1:28" x14ac:dyDescent="0.2">
      <c r="A64" s="211">
        <v>2</v>
      </c>
      <c r="B64" s="212" t="s">
        <v>285</v>
      </c>
      <c r="C64" s="227" t="s">
        <v>263</v>
      </c>
      <c r="D64" s="228" t="s">
        <v>262</v>
      </c>
      <c r="E64" s="223">
        <v>0.44800000000000001</v>
      </c>
      <c r="F64" s="216"/>
      <c r="G64" s="134"/>
      <c r="H64" s="217">
        <f t="shared" si="7"/>
        <v>0</v>
      </c>
      <c r="I64" s="218"/>
      <c r="J64" s="216"/>
      <c r="K64" s="219">
        <f t="shared" si="13"/>
        <v>0</v>
      </c>
      <c r="L64" s="219">
        <f t="shared" si="14"/>
        <v>0</v>
      </c>
      <c r="M64" s="219">
        <f t="shared" si="15"/>
        <v>0</v>
      </c>
      <c r="N64" s="219">
        <f t="shared" si="16"/>
        <v>0</v>
      </c>
      <c r="O64" s="219">
        <f t="shared" si="17"/>
        <v>0</v>
      </c>
      <c r="P64" s="219">
        <f t="shared" si="8"/>
        <v>0</v>
      </c>
      <c r="Q64" s="244"/>
      <c r="R64" s="244"/>
      <c r="S64" s="244"/>
      <c r="T64" s="244"/>
      <c r="U64" s="244"/>
      <c r="V64" s="244"/>
      <c r="W64" s="244"/>
      <c r="X64" s="244"/>
      <c r="Y64" s="244"/>
      <c r="Z64" s="244"/>
      <c r="AA64" s="244"/>
      <c r="AB64" s="244"/>
    </row>
    <row r="65" spans="1:28" x14ac:dyDescent="0.2">
      <c r="A65" s="211">
        <v>3</v>
      </c>
      <c r="B65" s="212" t="s">
        <v>285</v>
      </c>
      <c r="C65" s="229" t="s">
        <v>264</v>
      </c>
      <c r="D65" s="230" t="s">
        <v>113</v>
      </c>
      <c r="E65" s="231">
        <v>1</v>
      </c>
      <c r="F65" s="216"/>
      <c r="G65" s="134"/>
      <c r="H65" s="217">
        <f t="shared" si="7"/>
        <v>0</v>
      </c>
      <c r="I65" s="218"/>
      <c r="J65" s="216"/>
      <c r="K65" s="219">
        <f t="shared" si="13"/>
        <v>0</v>
      </c>
      <c r="L65" s="219">
        <f t="shared" si="14"/>
        <v>0</v>
      </c>
      <c r="M65" s="219">
        <f t="shared" si="15"/>
        <v>0</v>
      </c>
      <c r="N65" s="219">
        <f t="shared" si="16"/>
        <v>0</v>
      </c>
      <c r="O65" s="219">
        <f t="shared" si="17"/>
        <v>0</v>
      </c>
      <c r="P65" s="219">
        <f t="shared" si="8"/>
        <v>0</v>
      </c>
      <c r="Q65" s="244"/>
      <c r="R65" s="244"/>
      <c r="S65" s="244"/>
      <c r="T65" s="244"/>
      <c r="U65" s="244"/>
      <c r="V65" s="244"/>
      <c r="W65" s="244"/>
      <c r="X65" s="244"/>
      <c r="Y65" s="244"/>
      <c r="Z65" s="244"/>
      <c r="AA65" s="244"/>
      <c r="AB65" s="244"/>
    </row>
    <row r="66" spans="1:28" x14ac:dyDescent="0.2">
      <c r="A66" s="211"/>
      <c r="B66" s="212">
        <v>0</v>
      </c>
      <c r="C66" s="213">
        <v>0</v>
      </c>
      <c r="D66" s="211"/>
      <c r="E66" s="211"/>
      <c r="F66" s="216">
        <v>0</v>
      </c>
      <c r="G66" s="134">
        <v>0</v>
      </c>
      <c r="H66" s="217">
        <f t="shared" si="7"/>
        <v>0</v>
      </c>
      <c r="I66" s="218"/>
      <c r="J66" s="216"/>
      <c r="K66" s="219">
        <f t="shared" si="13"/>
        <v>0</v>
      </c>
      <c r="L66" s="219">
        <f t="shared" si="14"/>
        <v>0</v>
      </c>
      <c r="M66" s="219">
        <f t="shared" si="15"/>
        <v>0</v>
      </c>
      <c r="N66" s="219">
        <f t="shared" si="16"/>
        <v>0</v>
      </c>
      <c r="O66" s="219">
        <f t="shared" si="17"/>
        <v>0</v>
      </c>
      <c r="P66" s="219">
        <f t="shared" si="8"/>
        <v>0</v>
      </c>
      <c r="Q66" s="244"/>
      <c r="R66" s="244"/>
      <c r="S66" s="244"/>
      <c r="T66" s="244"/>
      <c r="U66" s="244"/>
      <c r="V66" s="244"/>
      <c r="W66" s="244"/>
      <c r="X66" s="244"/>
      <c r="Y66" s="244"/>
      <c r="Z66" s="244"/>
      <c r="AA66" s="244"/>
      <c r="AB66" s="244"/>
    </row>
    <row r="67" spans="1:28" x14ac:dyDescent="0.2">
      <c r="A67" s="211"/>
      <c r="B67" s="211"/>
      <c r="C67" s="224" t="s">
        <v>90</v>
      </c>
      <c r="D67" s="211"/>
      <c r="E67" s="211"/>
      <c r="F67" s="225"/>
      <c r="G67" s="225"/>
      <c r="H67" s="225"/>
      <c r="I67" s="225"/>
      <c r="J67" s="225"/>
      <c r="K67" s="225"/>
      <c r="L67" s="222">
        <f>SUM(L16:L66)</f>
        <v>0</v>
      </c>
      <c r="M67" s="222">
        <f>SUM(M16:M66)</f>
        <v>0</v>
      </c>
      <c r="N67" s="222">
        <f>SUM(N16:N66)</f>
        <v>0</v>
      </c>
      <c r="O67" s="222">
        <f>SUM(O16:O66)</f>
        <v>0</v>
      </c>
      <c r="P67" s="222">
        <f>SUM(P16:P66)</f>
        <v>0</v>
      </c>
      <c r="Q67" s="251"/>
      <c r="R67" s="251"/>
      <c r="S67" s="251"/>
      <c r="T67" s="251"/>
      <c r="U67" s="251"/>
      <c r="V67" s="251"/>
      <c r="W67" s="251"/>
      <c r="X67" s="251"/>
      <c r="Y67" s="251"/>
      <c r="Z67" s="251"/>
      <c r="AA67" s="251"/>
      <c r="AB67" s="251"/>
    </row>
    <row r="70" spans="1:28" x14ac:dyDescent="0.2">
      <c r="A70" s="194" t="s">
        <v>5</v>
      </c>
      <c r="E70" s="226"/>
    </row>
    <row r="71" spans="1:28" x14ac:dyDescent="0.2">
      <c r="A71" s="194"/>
      <c r="E71" s="226" t="s">
        <v>3</v>
      </c>
      <c r="I71" s="191" t="s">
        <v>4</v>
      </c>
      <c r="P71" s="226">
        <f>KOPT!$C$32</f>
        <v>0</v>
      </c>
      <c r="Q71" s="226"/>
      <c r="R71" s="226"/>
      <c r="S71" s="226"/>
      <c r="T71" s="226"/>
      <c r="U71" s="226"/>
      <c r="V71" s="226"/>
      <c r="W71" s="226"/>
      <c r="X71" s="226"/>
      <c r="Y71" s="226"/>
      <c r="Z71" s="226"/>
      <c r="AA71" s="226"/>
      <c r="AB71" s="226"/>
    </row>
    <row r="72" spans="1:28" x14ac:dyDescent="0.2">
      <c r="A72" s="194"/>
      <c r="P72" s="226" t="s">
        <v>3</v>
      </c>
      <c r="Q72" s="226"/>
      <c r="R72" s="226"/>
      <c r="S72" s="226"/>
      <c r="T72" s="226"/>
      <c r="U72" s="226"/>
      <c r="V72" s="226"/>
      <c r="W72" s="226"/>
      <c r="X72" s="226"/>
      <c r="Y72" s="226"/>
      <c r="Z72" s="226"/>
      <c r="AA72" s="226"/>
      <c r="AB72" s="226"/>
    </row>
  </sheetData>
  <mergeCells count="7">
    <mergeCell ref="L13:P13"/>
    <mergeCell ref="A13:A14"/>
    <mergeCell ref="B13:B14"/>
    <mergeCell ref="C13:C14"/>
    <mergeCell ref="D13:D14"/>
    <mergeCell ref="E13:E14"/>
    <mergeCell ref="F13:K13"/>
  </mergeCells>
  <pageMargins left="0.7" right="0.7" top="0.75" bottom="0.75" header="0.3" footer="0.3"/>
  <pageSetup paperSize="9" orientation="portrait" verticalDpi="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C000"/>
  </sheetPr>
  <dimension ref="A1:AB40"/>
  <sheetViews>
    <sheetView showZeros="0" topLeftCell="A7" zoomScaleNormal="100" workbookViewId="0">
      <selection activeCell="A12" sqref="A12"/>
    </sheetView>
  </sheetViews>
  <sheetFormatPr defaultRowHeight="12.75" x14ac:dyDescent="0.2"/>
  <cols>
    <col min="1" max="2" width="8.140625" style="111" customWidth="1"/>
    <col min="3" max="3" width="50.85546875" style="112" customWidth="1"/>
    <col min="4" max="5" width="8.42578125" style="111" customWidth="1"/>
    <col min="6" max="15" width="9.140625" style="56"/>
    <col min="16" max="28" width="9.85546875" style="56" customWidth="1"/>
    <col min="29" max="16384" width="9.140625" style="56"/>
  </cols>
  <sheetData>
    <row r="1" spans="1:28" ht="15.75" x14ac:dyDescent="0.2">
      <c r="A1" s="110" t="s">
        <v>109</v>
      </c>
    </row>
    <row r="2" spans="1:28" x14ac:dyDescent="0.2">
      <c r="A2" s="113" t="s">
        <v>220</v>
      </c>
    </row>
    <row r="3" spans="1:28" x14ac:dyDescent="0.2">
      <c r="A3" s="114"/>
    </row>
    <row r="4" spans="1:28" x14ac:dyDescent="0.2">
      <c r="A4" s="1"/>
    </row>
    <row r="5" spans="1:28" x14ac:dyDescent="0.2">
      <c r="A5" s="11" t="s">
        <v>71</v>
      </c>
    </row>
    <row r="6" spans="1:28" x14ac:dyDescent="0.2">
      <c r="A6" s="11" t="s">
        <v>72</v>
      </c>
    </row>
    <row r="7" spans="1:28" x14ac:dyDescent="0.2">
      <c r="A7" s="11" t="s">
        <v>210</v>
      </c>
    </row>
    <row r="8" spans="1:28" x14ac:dyDescent="0.2">
      <c r="A8" s="11" t="s">
        <v>73</v>
      </c>
    </row>
    <row r="9" spans="1:28" x14ac:dyDescent="0.2">
      <c r="A9" s="12"/>
    </row>
    <row r="10" spans="1:28" x14ac:dyDescent="0.2">
      <c r="A10" s="11" t="s">
        <v>74</v>
      </c>
    </row>
    <row r="11" spans="1:28" x14ac:dyDescent="0.2">
      <c r="A11" s="1"/>
      <c r="O11" s="140" t="s">
        <v>211</v>
      </c>
      <c r="P11" s="77">
        <f>P35</f>
        <v>0</v>
      </c>
      <c r="Q11" s="77"/>
      <c r="R11" s="77"/>
      <c r="S11" s="77"/>
      <c r="T11" s="77"/>
      <c r="U11" s="77"/>
      <c r="V11" s="77"/>
      <c r="W11" s="77"/>
      <c r="X11" s="77"/>
      <c r="Y11" s="77"/>
      <c r="Z11" s="77"/>
      <c r="AA11" s="77"/>
      <c r="AB11" s="77"/>
    </row>
    <row r="12" spans="1:28" ht="13.5" thickBot="1" x14ac:dyDescent="0.25">
      <c r="A12" s="8"/>
      <c r="B12" s="115"/>
      <c r="F12" s="116"/>
      <c r="L12" s="117"/>
      <c r="M12" s="118"/>
      <c r="N12" s="119"/>
      <c r="O12" s="118"/>
      <c r="P12" s="118"/>
      <c r="Q12" s="118"/>
      <c r="R12" s="118"/>
      <c r="S12" s="118"/>
      <c r="T12" s="118"/>
      <c r="U12" s="118"/>
      <c r="V12" s="118"/>
      <c r="W12" s="118"/>
      <c r="X12" s="118"/>
      <c r="Y12" s="118"/>
      <c r="Z12" s="118"/>
      <c r="AA12" s="118"/>
      <c r="AB12" s="118"/>
    </row>
    <row r="13" spans="1:28" s="62" customFormat="1" x14ac:dyDescent="0.2">
      <c r="A13" s="290" t="s">
        <v>32</v>
      </c>
      <c r="B13" s="288" t="s">
        <v>1</v>
      </c>
      <c r="C13" s="288" t="s">
        <v>79</v>
      </c>
      <c r="D13" s="293" t="s">
        <v>7</v>
      </c>
      <c r="E13" s="295" t="s">
        <v>6</v>
      </c>
      <c r="F13" s="290" t="s">
        <v>0</v>
      </c>
      <c r="G13" s="288"/>
      <c r="H13" s="288"/>
      <c r="I13" s="288"/>
      <c r="J13" s="288"/>
      <c r="K13" s="289"/>
      <c r="L13" s="287" t="s">
        <v>23</v>
      </c>
      <c r="M13" s="288"/>
      <c r="N13" s="288"/>
      <c r="O13" s="288"/>
      <c r="P13" s="289"/>
      <c r="Q13" s="239"/>
      <c r="R13" s="239"/>
      <c r="S13" s="239"/>
      <c r="T13" s="239"/>
      <c r="U13" s="239"/>
      <c r="V13" s="239"/>
      <c r="W13" s="239"/>
      <c r="X13" s="239"/>
      <c r="Y13" s="239"/>
      <c r="Z13" s="239"/>
      <c r="AA13" s="239"/>
      <c r="AB13" s="239"/>
    </row>
    <row r="14" spans="1:28" s="62" customFormat="1" ht="51.75" thickBot="1" x14ac:dyDescent="0.25">
      <c r="A14" s="291"/>
      <c r="B14" s="292"/>
      <c r="C14" s="292"/>
      <c r="D14" s="294"/>
      <c r="E14" s="296"/>
      <c r="F14" s="235" t="s">
        <v>80</v>
      </c>
      <c r="G14" s="236" t="s">
        <v>81</v>
      </c>
      <c r="H14" s="236" t="s">
        <v>82</v>
      </c>
      <c r="I14" s="236" t="s">
        <v>83</v>
      </c>
      <c r="J14" s="236" t="s">
        <v>84</v>
      </c>
      <c r="K14" s="120" t="s">
        <v>212</v>
      </c>
      <c r="L14" s="121" t="s">
        <v>86</v>
      </c>
      <c r="M14" s="236" t="s">
        <v>82</v>
      </c>
      <c r="N14" s="236" t="s">
        <v>83</v>
      </c>
      <c r="O14" s="122" t="s">
        <v>84</v>
      </c>
      <c r="P14" s="123" t="s">
        <v>87</v>
      </c>
      <c r="Q14" s="239"/>
      <c r="R14" s="239"/>
      <c r="S14" s="239"/>
      <c r="T14" s="239"/>
      <c r="U14" s="239"/>
      <c r="V14" s="239"/>
      <c r="W14" s="239"/>
      <c r="X14" s="239"/>
      <c r="Y14" s="239"/>
      <c r="Z14" s="239"/>
      <c r="AA14" s="239"/>
      <c r="AB14" s="239"/>
    </row>
    <row r="15" spans="1:28" s="114" customFormat="1" ht="13.5" thickBot="1" x14ac:dyDescent="0.25">
      <c r="A15" s="124">
        <v>1</v>
      </c>
      <c r="B15" s="124">
        <v>2</v>
      </c>
      <c r="C15" s="125">
        <v>3</v>
      </c>
      <c r="D15" s="124">
        <v>4</v>
      </c>
      <c r="E15" s="124">
        <v>5</v>
      </c>
      <c r="F15" s="124">
        <v>6</v>
      </c>
      <c r="G15" s="124">
        <v>7</v>
      </c>
      <c r="H15" s="124">
        <v>8</v>
      </c>
      <c r="I15" s="124">
        <v>9</v>
      </c>
      <c r="J15" s="124">
        <v>10</v>
      </c>
      <c r="K15" s="124">
        <v>11</v>
      </c>
      <c r="L15" s="124">
        <v>12</v>
      </c>
      <c r="M15" s="124">
        <v>13</v>
      </c>
      <c r="N15" s="124">
        <v>14</v>
      </c>
      <c r="O15" s="124">
        <v>15</v>
      </c>
      <c r="P15" s="124">
        <v>16</v>
      </c>
      <c r="Q15" s="240"/>
      <c r="R15" s="240"/>
      <c r="S15" s="240"/>
      <c r="T15" s="240"/>
      <c r="U15" s="240"/>
      <c r="V15" s="240"/>
      <c r="W15" s="240"/>
      <c r="X15" s="240"/>
      <c r="Y15" s="240"/>
      <c r="Z15" s="240"/>
      <c r="AA15" s="240"/>
      <c r="AB15" s="240"/>
    </row>
    <row r="16" spans="1:28" ht="13.5" thickTop="1" x14ac:dyDescent="0.2">
      <c r="A16" s="131"/>
      <c r="B16" s="132">
        <v>0</v>
      </c>
      <c r="C16" s="141">
        <v>0</v>
      </c>
      <c r="D16" s="142"/>
      <c r="E16" s="143"/>
      <c r="F16" s="134">
        <v>0</v>
      </c>
      <c r="G16" s="134">
        <v>0</v>
      </c>
      <c r="H16" s="135">
        <f t="shared" ref="H16" si="0">G16*F16</f>
        <v>0</v>
      </c>
      <c r="I16" s="144">
        <v>0</v>
      </c>
      <c r="J16" s="134">
        <v>0</v>
      </c>
      <c r="K16" s="130">
        <f t="shared" ref="K16:K34" si="1">ROUND(H16+J16+I16,2)</f>
        <v>0</v>
      </c>
      <c r="L16" s="130">
        <f t="shared" ref="L16:L34" si="2">ROUND(E16*F16,2)</f>
        <v>0</v>
      </c>
      <c r="M16" s="130">
        <f t="shared" ref="M16:M34" si="3">ROUND(E16*H16,2)</f>
        <v>0</v>
      </c>
      <c r="N16" s="130">
        <f t="shared" ref="N16:N34" si="4">ROUND(E16*I16,2)</f>
        <v>0</v>
      </c>
      <c r="O16" s="130">
        <f t="shared" ref="O16:O34" si="5">ROUND(E16*J16,2)</f>
        <v>0</v>
      </c>
      <c r="P16" s="130">
        <f t="shared" ref="P16" si="6">M16+N16+O16</f>
        <v>0</v>
      </c>
      <c r="Q16" s="171"/>
      <c r="R16" s="171"/>
      <c r="S16" s="171"/>
      <c r="T16" s="171"/>
      <c r="U16" s="171"/>
      <c r="V16" s="171"/>
      <c r="W16" s="171"/>
      <c r="X16" s="171"/>
      <c r="Y16" s="171"/>
      <c r="Z16" s="171"/>
      <c r="AA16" s="171"/>
      <c r="AB16" s="171"/>
    </row>
    <row r="17" spans="1:28" s="248" customFormat="1" x14ac:dyDescent="0.2">
      <c r="A17" s="126" t="s">
        <v>111</v>
      </c>
      <c r="B17" s="132">
        <v>0</v>
      </c>
      <c r="C17" s="127" t="s">
        <v>220</v>
      </c>
      <c r="D17" s="126"/>
      <c r="E17" s="126"/>
      <c r="F17" s="134">
        <v>0</v>
      </c>
      <c r="G17" s="134">
        <v>0</v>
      </c>
      <c r="H17" s="135">
        <f t="shared" ref="H17" si="7">G17*F17</f>
        <v>0</v>
      </c>
      <c r="I17" s="144">
        <v>0</v>
      </c>
      <c r="J17" s="134">
        <v>0</v>
      </c>
      <c r="K17" s="146">
        <f t="shared" si="1"/>
        <v>0</v>
      </c>
      <c r="L17" s="146">
        <f t="shared" si="2"/>
        <v>0</v>
      </c>
      <c r="M17" s="146">
        <f t="shared" si="3"/>
        <v>0</v>
      </c>
      <c r="N17" s="146">
        <f t="shared" si="4"/>
        <v>0</v>
      </c>
      <c r="O17" s="146">
        <f t="shared" si="5"/>
        <v>0</v>
      </c>
      <c r="P17" s="146">
        <f t="shared" ref="P17" si="8">M17+N17+O17</f>
        <v>0</v>
      </c>
      <c r="Q17" s="241"/>
      <c r="R17" s="241"/>
      <c r="S17" s="241"/>
      <c r="T17" s="241"/>
      <c r="U17" s="241"/>
      <c r="V17" s="241"/>
      <c r="W17" s="241"/>
      <c r="X17" s="241"/>
      <c r="Y17" s="241"/>
      <c r="Z17" s="241"/>
      <c r="AA17" s="241"/>
      <c r="AB17" s="241"/>
    </row>
    <row r="18" spans="1:28" ht="25.5" x14ac:dyDescent="0.2">
      <c r="A18" s="131">
        <v>1</v>
      </c>
      <c r="B18" s="132" t="s">
        <v>285</v>
      </c>
      <c r="C18" s="137" t="s">
        <v>213</v>
      </c>
      <c r="D18" s="131" t="s">
        <v>48</v>
      </c>
      <c r="E18" s="131">
        <v>14</v>
      </c>
      <c r="F18" s="134"/>
      <c r="G18" s="134"/>
      <c r="H18" s="135">
        <f t="shared" ref="H18:H34" si="9">G18*F18</f>
        <v>0</v>
      </c>
      <c r="I18" s="144"/>
      <c r="J18" s="134"/>
      <c r="K18" s="130">
        <f t="shared" si="1"/>
        <v>0</v>
      </c>
      <c r="L18" s="130">
        <f t="shared" si="2"/>
        <v>0</v>
      </c>
      <c r="M18" s="130">
        <f t="shared" si="3"/>
        <v>0</v>
      </c>
      <c r="N18" s="130">
        <f t="shared" si="4"/>
        <v>0</v>
      </c>
      <c r="O18" s="130">
        <f t="shared" si="5"/>
        <v>0</v>
      </c>
      <c r="P18" s="130">
        <f t="shared" ref="P18:P34" si="10">M18+N18+O18</f>
        <v>0</v>
      </c>
      <c r="Q18" s="171"/>
      <c r="R18" s="171"/>
      <c r="S18" s="171"/>
      <c r="T18" s="171"/>
      <c r="U18" s="171"/>
      <c r="V18" s="171"/>
      <c r="W18" s="171"/>
      <c r="X18" s="171"/>
      <c r="Y18" s="171"/>
      <c r="Z18" s="171"/>
      <c r="AA18" s="171"/>
      <c r="AB18" s="171"/>
    </row>
    <row r="19" spans="1:28" ht="51" x14ac:dyDescent="0.2">
      <c r="A19" s="131">
        <v>2</v>
      </c>
      <c r="B19" s="132" t="s">
        <v>285</v>
      </c>
      <c r="C19" s="137" t="s">
        <v>269</v>
      </c>
      <c r="D19" s="131" t="s">
        <v>112</v>
      </c>
      <c r="E19" s="131">
        <v>2</v>
      </c>
      <c r="F19" s="134"/>
      <c r="G19" s="134"/>
      <c r="H19" s="135">
        <f t="shared" si="9"/>
        <v>0</v>
      </c>
      <c r="I19" s="144"/>
      <c r="J19" s="134"/>
      <c r="K19" s="130">
        <f t="shared" si="1"/>
        <v>0</v>
      </c>
      <c r="L19" s="130">
        <f t="shared" si="2"/>
        <v>0</v>
      </c>
      <c r="M19" s="130">
        <f t="shared" si="3"/>
        <v>0</v>
      </c>
      <c r="N19" s="130">
        <f t="shared" si="4"/>
        <v>0</v>
      </c>
      <c r="O19" s="130">
        <f t="shared" si="5"/>
        <v>0</v>
      </c>
      <c r="P19" s="130">
        <f t="shared" si="10"/>
        <v>0</v>
      </c>
      <c r="Q19" s="171"/>
      <c r="R19" s="171"/>
      <c r="S19" s="171"/>
      <c r="T19" s="171"/>
      <c r="U19" s="171"/>
      <c r="V19" s="171"/>
      <c r="W19" s="171"/>
      <c r="X19" s="171"/>
      <c r="Y19" s="171"/>
      <c r="Z19" s="171"/>
      <c r="AA19" s="171"/>
      <c r="AB19" s="171"/>
    </row>
    <row r="20" spans="1:28" ht="63.75" x14ac:dyDescent="0.2">
      <c r="A20" s="131">
        <v>3</v>
      </c>
      <c r="B20" s="132" t="s">
        <v>285</v>
      </c>
      <c r="C20" s="137" t="s">
        <v>270</v>
      </c>
      <c r="D20" s="131" t="s">
        <v>112</v>
      </c>
      <c r="E20" s="131">
        <v>1</v>
      </c>
      <c r="F20" s="134"/>
      <c r="G20" s="134"/>
      <c r="H20" s="135">
        <f t="shared" si="9"/>
        <v>0</v>
      </c>
      <c r="I20" s="144"/>
      <c r="J20" s="134"/>
      <c r="K20" s="130">
        <f t="shared" si="1"/>
        <v>0</v>
      </c>
      <c r="L20" s="130">
        <f t="shared" si="2"/>
        <v>0</v>
      </c>
      <c r="M20" s="130">
        <f t="shared" si="3"/>
        <v>0</v>
      </c>
      <c r="N20" s="130">
        <f t="shared" si="4"/>
        <v>0</v>
      </c>
      <c r="O20" s="130">
        <f t="shared" si="5"/>
        <v>0</v>
      </c>
      <c r="P20" s="130">
        <f t="shared" si="10"/>
        <v>0</v>
      </c>
      <c r="Q20" s="171"/>
      <c r="R20" s="171"/>
      <c r="S20" s="171"/>
      <c r="T20" s="171"/>
      <c r="U20" s="171"/>
      <c r="V20" s="171"/>
      <c r="W20" s="171"/>
      <c r="X20" s="171"/>
      <c r="Y20" s="171"/>
      <c r="Z20" s="171"/>
      <c r="AA20" s="171"/>
      <c r="AB20" s="171"/>
    </row>
    <row r="21" spans="1:28" ht="38.25" x14ac:dyDescent="0.2">
      <c r="A21" s="131">
        <v>4</v>
      </c>
      <c r="B21" s="132" t="s">
        <v>285</v>
      </c>
      <c r="C21" s="137" t="s">
        <v>214</v>
      </c>
      <c r="D21" s="131" t="s">
        <v>112</v>
      </c>
      <c r="E21" s="131">
        <v>1</v>
      </c>
      <c r="F21" s="134"/>
      <c r="G21" s="134"/>
      <c r="H21" s="135">
        <f t="shared" si="9"/>
        <v>0</v>
      </c>
      <c r="I21" s="144"/>
      <c r="J21" s="134"/>
      <c r="K21" s="130">
        <f t="shared" si="1"/>
        <v>0</v>
      </c>
      <c r="L21" s="130">
        <f t="shared" si="2"/>
        <v>0</v>
      </c>
      <c r="M21" s="130">
        <f t="shared" si="3"/>
        <v>0</v>
      </c>
      <c r="N21" s="130">
        <f t="shared" si="4"/>
        <v>0</v>
      </c>
      <c r="O21" s="130">
        <f t="shared" si="5"/>
        <v>0</v>
      </c>
      <c r="P21" s="130">
        <f t="shared" si="10"/>
        <v>0</v>
      </c>
      <c r="Q21" s="171"/>
      <c r="R21" s="171"/>
      <c r="S21" s="171"/>
      <c r="T21" s="171"/>
      <c r="U21" s="171"/>
      <c r="V21" s="171"/>
      <c r="W21" s="171"/>
      <c r="X21" s="171"/>
      <c r="Y21" s="171"/>
      <c r="Z21" s="171"/>
      <c r="AA21" s="171"/>
      <c r="AB21" s="171"/>
    </row>
    <row r="22" spans="1:28" x14ac:dyDescent="0.2">
      <c r="A22" s="131">
        <v>5</v>
      </c>
      <c r="B22" s="132" t="s">
        <v>285</v>
      </c>
      <c r="C22" s="137" t="s">
        <v>201</v>
      </c>
      <c r="D22" s="131" t="s">
        <v>51</v>
      </c>
      <c r="E22" s="131">
        <v>6</v>
      </c>
      <c r="F22" s="134"/>
      <c r="G22" s="134"/>
      <c r="H22" s="135">
        <f t="shared" si="9"/>
        <v>0</v>
      </c>
      <c r="I22" s="144"/>
      <c r="J22" s="134"/>
      <c r="K22" s="130">
        <f t="shared" si="1"/>
        <v>0</v>
      </c>
      <c r="L22" s="130">
        <f t="shared" si="2"/>
        <v>0</v>
      </c>
      <c r="M22" s="130">
        <f t="shared" si="3"/>
        <v>0</v>
      </c>
      <c r="N22" s="130">
        <f t="shared" si="4"/>
        <v>0</v>
      </c>
      <c r="O22" s="130">
        <f t="shared" si="5"/>
        <v>0</v>
      </c>
      <c r="P22" s="130">
        <f t="shared" si="10"/>
        <v>0</v>
      </c>
      <c r="Q22" s="171"/>
      <c r="R22" s="171"/>
      <c r="S22" s="171"/>
      <c r="T22" s="171"/>
      <c r="U22" s="171"/>
      <c r="V22" s="171"/>
      <c r="W22" s="171"/>
      <c r="X22" s="171"/>
      <c r="Y22" s="171"/>
      <c r="Z22" s="171"/>
      <c r="AA22" s="171"/>
      <c r="AB22" s="171"/>
    </row>
    <row r="23" spans="1:28" x14ac:dyDescent="0.2">
      <c r="A23" s="131">
        <v>6</v>
      </c>
      <c r="B23" s="132" t="s">
        <v>285</v>
      </c>
      <c r="C23" s="137" t="s">
        <v>268</v>
      </c>
      <c r="D23" s="131" t="s">
        <v>112</v>
      </c>
      <c r="E23" s="131">
        <v>1</v>
      </c>
      <c r="F23" s="134"/>
      <c r="G23" s="134"/>
      <c r="H23" s="135">
        <f t="shared" ref="H23" si="11">G23*F23</f>
        <v>0</v>
      </c>
      <c r="I23" s="144"/>
      <c r="J23" s="134"/>
      <c r="K23" s="130">
        <f t="shared" si="1"/>
        <v>0</v>
      </c>
      <c r="L23" s="130">
        <f t="shared" si="2"/>
        <v>0</v>
      </c>
      <c r="M23" s="130">
        <f t="shared" si="3"/>
        <v>0</v>
      </c>
      <c r="N23" s="130">
        <f t="shared" si="4"/>
        <v>0</v>
      </c>
      <c r="O23" s="130">
        <f t="shared" si="5"/>
        <v>0</v>
      </c>
      <c r="P23" s="130">
        <f t="shared" ref="P23" si="12">M23+N23+O23</f>
        <v>0</v>
      </c>
      <c r="Q23" s="171"/>
      <c r="R23" s="171"/>
      <c r="S23" s="171"/>
      <c r="T23" s="171"/>
      <c r="U23" s="171"/>
      <c r="V23" s="171"/>
      <c r="W23" s="171"/>
      <c r="X23" s="171"/>
      <c r="Y23" s="171"/>
      <c r="Z23" s="171"/>
      <c r="AA23" s="171"/>
      <c r="AB23" s="171"/>
    </row>
    <row r="24" spans="1:28" x14ac:dyDescent="0.2">
      <c r="A24" s="131">
        <v>7</v>
      </c>
      <c r="B24" s="132" t="s">
        <v>285</v>
      </c>
      <c r="C24" s="137" t="s">
        <v>202</v>
      </c>
      <c r="D24" s="131" t="s">
        <v>47</v>
      </c>
      <c r="E24" s="131">
        <v>17</v>
      </c>
      <c r="F24" s="134"/>
      <c r="G24" s="134"/>
      <c r="H24" s="135">
        <f t="shared" si="9"/>
        <v>0</v>
      </c>
      <c r="I24" s="144"/>
      <c r="J24" s="134"/>
      <c r="K24" s="130">
        <f t="shared" si="1"/>
        <v>0</v>
      </c>
      <c r="L24" s="130">
        <f t="shared" si="2"/>
        <v>0</v>
      </c>
      <c r="M24" s="130">
        <f t="shared" si="3"/>
        <v>0</v>
      </c>
      <c r="N24" s="130">
        <f t="shared" si="4"/>
        <v>0</v>
      </c>
      <c r="O24" s="130">
        <f t="shared" si="5"/>
        <v>0</v>
      </c>
      <c r="P24" s="130">
        <f t="shared" si="10"/>
        <v>0</v>
      </c>
      <c r="Q24" s="171"/>
      <c r="R24" s="171"/>
      <c r="S24" s="171"/>
      <c r="T24" s="171"/>
      <c r="U24" s="171"/>
      <c r="V24" s="171"/>
      <c r="W24" s="171"/>
      <c r="X24" s="171"/>
      <c r="Y24" s="171"/>
      <c r="Z24" s="171"/>
      <c r="AA24" s="171"/>
      <c r="AB24" s="171"/>
    </row>
    <row r="25" spans="1:28" x14ac:dyDescent="0.2">
      <c r="A25" s="131">
        <v>8</v>
      </c>
      <c r="B25" s="132" t="s">
        <v>285</v>
      </c>
      <c r="C25" s="137" t="s">
        <v>215</v>
      </c>
      <c r="D25" s="131" t="s">
        <v>47</v>
      </c>
      <c r="E25" s="131">
        <v>1.7</v>
      </c>
      <c r="F25" s="134"/>
      <c r="G25" s="134"/>
      <c r="H25" s="135">
        <f t="shared" si="9"/>
        <v>0</v>
      </c>
      <c r="I25" s="144"/>
      <c r="J25" s="134"/>
      <c r="K25" s="130">
        <f t="shared" si="1"/>
        <v>0</v>
      </c>
      <c r="L25" s="130">
        <f t="shared" si="2"/>
        <v>0</v>
      </c>
      <c r="M25" s="130">
        <f t="shared" si="3"/>
        <v>0</v>
      </c>
      <c r="N25" s="130">
        <f t="shared" si="4"/>
        <v>0</v>
      </c>
      <c r="O25" s="130">
        <f t="shared" si="5"/>
        <v>0</v>
      </c>
      <c r="P25" s="130">
        <f t="shared" si="10"/>
        <v>0</v>
      </c>
      <c r="Q25" s="171"/>
      <c r="R25" s="171"/>
      <c r="S25" s="171"/>
      <c r="T25" s="171"/>
      <c r="U25" s="171"/>
      <c r="V25" s="171"/>
      <c r="W25" s="171"/>
      <c r="X25" s="171"/>
      <c r="Y25" s="171"/>
      <c r="Z25" s="171"/>
      <c r="AA25" s="171"/>
      <c r="AB25" s="171"/>
    </row>
    <row r="26" spans="1:28" ht="25.5" x14ac:dyDescent="0.2">
      <c r="A26" s="131">
        <v>9</v>
      </c>
      <c r="B26" s="132" t="s">
        <v>285</v>
      </c>
      <c r="C26" s="137" t="s">
        <v>216</v>
      </c>
      <c r="D26" s="131" t="s">
        <v>47</v>
      </c>
      <c r="E26" s="131">
        <v>3</v>
      </c>
      <c r="F26" s="134"/>
      <c r="G26" s="134"/>
      <c r="H26" s="135">
        <f t="shared" si="9"/>
        <v>0</v>
      </c>
      <c r="I26" s="144"/>
      <c r="J26" s="134"/>
      <c r="K26" s="130">
        <f t="shared" si="1"/>
        <v>0</v>
      </c>
      <c r="L26" s="130">
        <f t="shared" si="2"/>
        <v>0</v>
      </c>
      <c r="M26" s="130">
        <f t="shared" si="3"/>
        <v>0</v>
      </c>
      <c r="N26" s="130">
        <f t="shared" si="4"/>
        <v>0</v>
      </c>
      <c r="O26" s="130">
        <f t="shared" si="5"/>
        <v>0</v>
      </c>
      <c r="P26" s="130">
        <f t="shared" si="10"/>
        <v>0</v>
      </c>
      <c r="Q26" s="171"/>
      <c r="R26" s="171"/>
      <c r="S26" s="171"/>
      <c r="T26" s="171"/>
      <c r="U26" s="171"/>
      <c r="V26" s="171"/>
      <c r="W26" s="171"/>
      <c r="X26" s="171"/>
      <c r="Y26" s="171"/>
      <c r="Z26" s="171"/>
      <c r="AA26" s="171"/>
      <c r="AB26" s="171"/>
    </row>
    <row r="27" spans="1:28" ht="25.5" x14ac:dyDescent="0.2">
      <c r="A27" s="131">
        <v>10</v>
      </c>
      <c r="B27" s="132" t="s">
        <v>285</v>
      </c>
      <c r="C27" s="137" t="s">
        <v>217</v>
      </c>
      <c r="D27" s="131" t="s">
        <v>47</v>
      </c>
      <c r="E27" s="131">
        <v>12.3</v>
      </c>
      <c r="F27" s="134"/>
      <c r="G27" s="134"/>
      <c r="H27" s="135">
        <f t="shared" si="9"/>
        <v>0</v>
      </c>
      <c r="I27" s="144"/>
      <c r="J27" s="134"/>
      <c r="K27" s="130">
        <f t="shared" si="1"/>
        <v>0</v>
      </c>
      <c r="L27" s="130">
        <f t="shared" si="2"/>
        <v>0</v>
      </c>
      <c r="M27" s="130">
        <f t="shared" si="3"/>
        <v>0</v>
      </c>
      <c r="N27" s="130">
        <f t="shared" si="4"/>
        <v>0</v>
      </c>
      <c r="O27" s="130">
        <f t="shared" si="5"/>
        <v>0</v>
      </c>
      <c r="P27" s="130">
        <f t="shared" si="10"/>
        <v>0</v>
      </c>
      <c r="Q27" s="171"/>
      <c r="R27" s="171"/>
      <c r="S27" s="171"/>
      <c r="T27" s="171"/>
      <c r="U27" s="171"/>
      <c r="V27" s="171"/>
      <c r="W27" s="171"/>
      <c r="X27" s="171"/>
      <c r="Y27" s="171"/>
      <c r="Z27" s="171"/>
      <c r="AA27" s="171"/>
      <c r="AB27" s="171"/>
    </row>
    <row r="28" spans="1:28" x14ac:dyDescent="0.2">
      <c r="A28" s="131">
        <v>11</v>
      </c>
      <c r="B28" s="132" t="s">
        <v>285</v>
      </c>
      <c r="C28" s="137" t="s">
        <v>203</v>
      </c>
      <c r="D28" s="131" t="s">
        <v>48</v>
      </c>
      <c r="E28" s="182">
        <v>14</v>
      </c>
      <c r="F28" s="134"/>
      <c r="G28" s="134"/>
      <c r="H28" s="135">
        <f t="shared" si="9"/>
        <v>0</v>
      </c>
      <c r="I28" s="144"/>
      <c r="J28" s="134"/>
      <c r="K28" s="130">
        <f t="shared" si="1"/>
        <v>0</v>
      </c>
      <c r="L28" s="130">
        <f t="shared" si="2"/>
        <v>0</v>
      </c>
      <c r="M28" s="130">
        <f t="shared" si="3"/>
        <v>0</v>
      </c>
      <c r="N28" s="130">
        <f t="shared" si="4"/>
        <v>0</v>
      </c>
      <c r="O28" s="130">
        <f t="shared" si="5"/>
        <v>0</v>
      </c>
      <c r="P28" s="130">
        <f t="shared" si="10"/>
        <v>0</v>
      </c>
      <c r="Q28" s="171"/>
      <c r="R28" s="171"/>
      <c r="S28" s="171"/>
      <c r="T28" s="171"/>
      <c r="U28" s="171"/>
      <c r="V28" s="171"/>
      <c r="W28" s="171"/>
      <c r="X28" s="171"/>
      <c r="Y28" s="171"/>
      <c r="Z28" s="171"/>
      <c r="AA28" s="171"/>
      <c r="AB28" s="171"/>
    </row>
    <row r="29" spans="1:28" x14ac:dyDescent="0.2">
      <c r="A29" s="131">
        <v>12</v>
      </c>
      <c r="B29" s="132" t="s">
        <v>285</v>
      </c>
      <c r="C29" s="137" t="s">
        <v>204</v>
      </c>
      <c r="D29" s="131" t="s">
        <v>114</v>
      </c>
      <c r="E29" s="182">
        <v>1</v>
      </c>
      <c r="F29" s="134"/>
      <c r="G29" s="134"/>
      <c r="H29" s="135">
        <f t="shared" si="9"/>
        <v>0</v>
      </c>
      <c r="I29" s="144"/>
      <c r="J29" s="134"/>
      <c r="K29" s="130">
        <f t="shared" si="1"/>
        <v>0</v>
      </c>
      <c r="L29" s="130">
        <f t="shared" si="2"/>
        <v>0</v>
      </c>
      <c r="M29" s="130">
        <f t="shared" si="3"/>
        <v>0</v>
      </c>
      <c r="N29" s="130">
        <f t="shared" si="4"/>
        <v>0</v>
      </c>
      <c r="O29" s="130">
        <f t="shared" si="5"/>
        <v>0</v>
      </c>
      <c r="P29" s="130">
        <f t="shared" si="10"/>
        <v>0</v>
      </c>
      <c r="Q29" s="171"/>
      <c r="R29" s="171"/>
      <c r="S29" s="171"/>
      <c r="T29" s="171"/>
      <c r="U29" s="171"/>
      <c r="V29" s="171"/>
      <c r="W29" s="171"/>
      <c r="X29" s="171"/>
      <c r="Y29" s="171"/>
      <c r="Z29" s="171"/>
      <c r="AA29" s="171"/>
      <c r="AB29" s="171"/>
    </row>
    <row r="30" spans="1:28" x14ac:dyDescent="0.2">
      <c r="A30" s="131">
        <v>13</v>
      </c>
      <c r="B30" s="132" t="s">
        <v>285</v>
      </c>
      <c r="C30" s="137" t="s">
        <v>205</v>
      </c>
      <c r="D30" s="131" t="s">
        <v>112</v>
      </c>
      <c r="E30" s="182">
        <v>1</v>
      </c>
      <c r="F30" s="134"/>
      <c r="G30" s="134"/>
      <c r="H30" s="135">
        <f t="shared" si="9"/>
        <v>0</v>
      </c>
      <c r="I30" s="144"/>
      <c r="J30" s="134"/>
      <c r="K30" s="130">
        <f t="shared" si="1"/>
        <v>0</v>
      </c>
      <c r="L30" s="130">
        <f t="shared" si="2"/>
        <v>0</v>
      </c>
      <c r="M30" s="130">
        <f t="shared" si="3"/>
        <v>0</v>
      </c>
      <c r="N30" s="130">
        <f t="shared" si="4"/>
        <v>0</v>
      </c>
      <c r="O30" s="130">
        <f t="shared" si="5"/>
        <v>0</v>
      </c>
      <c r="P30" s="130">
        <f t="shared" si="10"/>
        <v>0</v>
      </c>
      <c r="Q30" s="171"/>
      <c r="R30" s="171"/>
      <c r="S30" s="171"/>
      <c r="T30" s="171"/>
      <c r="U30" s="171"/>
      <c r="V30" s="171"/>
      <c r="W30" s="171"/>
      <c r="X30" s="171"/>
      <c r="Y30" s="171"/>
      <c r="Z30" s="171"/>
      <c r="AA30" s="171"/>
      <c r="AB30" s="171"/>
    </row>
    <row r="31" spans="1:28" x14ac:dyDescent="0.2">
      <c r="A31" s="131">
        <v>14</v>
      </c>
      <c r="B31" s="132" t="s">
        <v>285</v>
      </c>
      <c r="C31" s="137" t="s">
        <v>206</v>
      </c>
      <c r="D31" s="131" t="s">
        <v>48</v>
      </c>
      <c r="E31" s="182">
        <v>14</v>
      </c>
      <c r="F31" s="134"/>
      <c r="G31" s="134"/>
      <c r="H31" s="135">
        <f t="shared" si="9"/>
        <v>0</v>
      </c>
      <c r="I31" s="144"/>
      <c r="J31" s="134"/>
      <c r="K31" s="130">
        <f t="shared" si="1"/>
        <v>0</v>
      </c>
      <c r="L31" s="130">
        <f t="shared" si="2"/>
        <v>0</v>
      </c>
      <c r="M31" s="130">
        <f t="shared" si="3"/>
        <v>0</v>
      </c>
      <c r="N31" s="130">
        <f t="shared" si="4"/>
        <v>0</v>
      </c>
      <c r="O31" s="130">
        <f t="shared" si="5"/>
        <v>0</v>
      </c>
      <c r="P31" s="130">
        <f t="shared" si="10"/>
        <v>0</v>
      </c>
      <c r="Q31" s="171"/>
      <c r="R31" s="171"/>
      <c r="S31" s="171"/>
      <c r="T31" s="171"/>
      <c r="U31" s="171"/>
      <c r="V31" s="171"/>
      <c r="W31" s="171"/>
      <c r="X31" s="171"/>
      <c r="Y31" s="171"/>
      <c r="Z31" s="171"/>
      <c r="AA31" s="171"/>
      <c r="AB31" s="171"/>
    </row>
    <row r="32" spans="1:28" x14ac:dyDescent="0.2">
      <c r="A32" s="131">
        <v>15</v>
      </c>
      <c r="B32" s="132" t="s">
        <v>285</v>
      </c>
      <c r="C32" s="137" t="s">
        <v>207</v>
      </c>
      <c r="D32" s="131" t="s">
        <v>114</v>
      </c>
      <c r="E32" s="182">
        <v>1</v>
      </c>
      <c r="F32" s="134"/>
      <c r="G32" s="134"/>
      <c r="H32" s="135">
        <f t="shared" si="9"/>
        <v>0</v>
      </c>
      <c r="I32" s="144"/>
      <c r="J32" s="134"/>
      <c r="K32" s="130">
        <f t="shared" si="1"/>
        <v>0</v>
      </c>
      <c r="L32" s="130">
        <f t="shared" si="2"/>
        <v>0</v>
      </c>
      <c r="M32" s="130">
        <f t="shared" si="3"/>
        <v>0</v>
      </c>
      <c r="N32" s="130">
        <f t="shared" si="4"/>
        <v>0</v>
      </c>
      <c r="O32" s="130">
        <f t="shared" si="5"/>
        <v>0</v>
      </c>
      <c r="P32" s="130">
        <f t="shared" si="10"/>
        <v>0</v>
      </c>
      <c r="Q32" s="171"/>
      <c r="R32" s="171"/>
      <c r="S32" s="171"/>
      <c r="T32" s="171"/>
      <c r="U32" s="171"/>
      <c r="V32" s="171"/>
      <c r="W32" s="171"/>
      <c r="X32" s="171"/>
      <c r="Y32" s="171"/>
      <c r="Z32" s="171"/>
      <c r="AA32" s="171"/>
      <c r="AB32" s="171"/>
    </row>
    <row r="33" spans="1:28" x14ac:dyDescent="0.2">
      <c r="A33" s="131">
        <v>16</v>
      </c>
      <c r="B33" s="132" t="s">
        <v>285</v>
      </c>
      <c r="C33" s="137" t="s">
        <v>208</v>
      </c>
      <c r="D33" s="131" t="s">
        <v>112</v>
      </c>
      <c r="E33" s="182">
        <v>1</v>
      </c>
      <c r="F33" s="134"/>
      <c r="G33" s="134"/>
      <c r="H33" s="135">
        <f t="shared" si="9"/>
        <v>0</v>
      </c>
      <c r="I33" s="144"/>
      <c r="J33" s="134"/>
      <c r="K33" s="130">
        <f t="shared" si="1"/>
        <v>0</v>
      </c>
      <c r="L33" s="130">
        <f t="shared" si="2"/>
        <v>0</v>
      </c>
      <c r="M33" s="130">
        <f t="shared" si="3"/>
        <v>0</v>
      </c>
      <c r="N33" s="130">
        <f t="shared" si="4"/>
        <v>0</v>
      </c>
      <c r="O33" s="130">
        <f t="shared" si="5"/>
        <v>0</v>
      </c>
      <c r="P33" s="130">
        <f t="shared" si="10"/>
        <v>0</v>
      </c>
      <c r="Q33" s="171"/>
      <c r="R33" s="171"/>
      <c r="S33" s="171"/>
      <c r="T33" s="171"/>
      <c r="U33" s="171"/>
      <c r="V33" s="171"/>
      <c r="W33" s="171"/>
      <c r="X33" s="171"/>
      <c r="Y33" s="171"/>
      <c r="Z33" s="171"/>
      <c r="AA33" s="171"/>
      <c r="AB33" s="171"/>
    </row>
    <row r="34" spans="1:28" x14ac:dyDescent="0.2">
      <c r="A34" s="131"/>
      <c r="B34" s="132">
        <v>0</v>
      </c>
      <c r="C34" s="137">
        <v>0</v>
      </c>
      <c r="D34" s="131"/>
      <c r="E34" s="131"/>
      <c r="F34" s="134">
        <v>0</v>
      </c>
      <c r="G34" s="134">
        <v>0</v>
      </c>
      <c r="H34" s="135">
        <f t="shared" si="9"/>
        <v>0</v>
      </c>
      <c r="I34" s="144"/>
      <c r="J34" s="134"/>
      <c r="K34" s="130">
        <f t="shared" si="1"/>
        <v>0</v>
      </c>
      <c r="L34" s="130">
        <f t="shared" si="2"/>
        <v>0</v>
      </c>
      <c r="M34" s="130">
        <f t="shared" si="3"/>
        <v>0</v>
      </c>
      <c r="N34" s="130">
        <f t="shared" si="4"/>
        <v>0</v>
      </c>
      <c r="O34" s="130">
        <f t="shared" si="5"/>
        <v>0</v>
      </c>
      <c r="P34" s="130">
        <f t="shared" si="10"/>
        <v>0</v>
      </c>
      <c r="Q34" s="171"/>
      <c r="R34" s="171"/>
      <c r="S34" s="171"/>
      <c r="T34" s="171"/>
      <c r="U34" s="171"/>
      <c r="V34" s="171"/>
      <c r="W34" s="171"/>
      <c r="X34" s="171"/>
      <c r="Y34" s="171"/>
      <c r="Z34" s="171"/>
      <c r="AA34" s="171"/>
      <c r="AB34" s="171"/>
    </row>
    <row r="35" spans="1:28" x14ac:dyDescent="0.2">
      <c r="A35" s="131"/>
      <c r="B35" s="131"/>
      <c r="C35" s="138" t="s">
        <v>218</v>
      </c>
      <c r="D35" s="131"/>
      <c r="E35" s="131"/>
      <c r="F35" s="139"/>
      <c r="G35" s="139"/>
      <c r="H35" s="139"/>
      <c r="I35" s="139"/>
      <c r="J35" s="139"/>
      <c r="K35" s="139"/>
      <c r="L35" s="145">
        <f>SUM(L16:L34)</f>
        <v>0</v>
      </c>
      <c r="M35" s="145">
        <f>SUM(M16:M34)</f>
        <v>0</v>
      </c>
      <c r="N35" s="145">
        <f>SUM(N16:N34)</f>
        <v>0</v>
      </c>
      <c r="O35" s="145">
        <f>SUM(O16:O34)</f>
        <v>0</v>
      </c>
      <c r="P35" s="145">
        <f>SUM(P16:P34)</f>
        <v>0</v>
      </c>
      <c r="Q35" s="249"/>
      <c r="R35" s="249"/>
      <c r="S35" s="249"/>
      <c r="T35" s="249"/>
      <c r="U35" s="249"/>
      <c r="V35" s="249"/>
      <c r="W35" s="249"/>
      <c r="X35" s="249"/>
      <c r="Y35" s="249"/>
      <c r="Z35" s="249"/>
      <c r="AA35" s="249"/>
      <c r="AB35" s="249"/>
    </row>
    <row r="38" spans="1:28" x14ac:dyDescent="0.2">
      <c r="A38" s="114" t="s">
        <v>5</v>
      </c>
      <c r="E38" s="140"/>
    </row>
    <row r="39" spans="1:28" x14ac:dyDescent="0.2">
      <c r="A39" s="114"/>
      <c r="E39" s="140" t="s">
        <v>219</v>
      </c>
      <c r="I39" s="56" t="s">
        <v>4</v>
      </c>
      <c r="P39" s="140">
        <f>KOPT!$C$32</f>
        <v>0</v>
      </c>
      <c r="Q39" s="140"/>
      <c r="R39" s="140"/>
      <c r="S39" s="140"/>
      <c r="T39" s="140"/>
      <c r="U39" s="140"/>
      <c r="V39" s="140"/>
      <c r="W39" s="140"/>
      <c r="X39" s="140"/>
      <c r="Y39" s="140"/>
      <c r="Z39" s="140"/>
      <c r="AA39" s="140"/>
      <c r="AB39" s="140"/>
    </row>
    <row r="40" spans="1:28" x14ac:dyDescent="0.2">
      <c r="A40" s="114"/>
      <c r="P40" s="140" t="s">
        <v>219</v>
      </c>
      <c r="Q40" s="140"/>
      <c r="R40" s="140"/>
      <c r="S40" s="140"/>
      <c r="T40" s="140"/>
      <c r="U40" s="140"/>
      <c r="V40" s="140"/>
      <c r="W40" s="140"/>
      <c r="X40" s="140"/>
      <c r="Y40" s="140"/>
      <c r="Z40" s="140"/>
      <c r="AA40" s="140"/>
      <c r="AB40" s="140"/>
    </row>
  </sheetData>
  <mergeCells count="7">
    <mergeCell ref="L13:P13"/>
    <mergeCell ref="A13:A14"/>
    <mergeCell ref="B13:B14"/>
    <mergeCell ref="C13:C14"/>
    <mergeCell ref="D13:D14"/>
    <mergeCell ref="E13:E14"/>
    <mergeCell ref="F13:K13"/>
  </mergeCells>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Darblapas</vt:lpstr>
      </vt:variant>
      <vt:variant>
        <vt:i4>10</vt:i4>
      </vt:variant>
      <vt:variant>
        <vt:lpstr>Diapazoni ar nosaukumiem</vt:lpstr>
      </vt:variant>
      <vt:variant>
        <vt:i4>8</vt:i4>
      </vt:variant>
    </vt:vector>
  </HeadingPairs>
  <TitlesOfParts>
    <vt:vector size="18" baseType="lpstr">
      <vt:lpstr>PR</vt:lpstr>
      <vt:lpstr>DA</vt:lpstr>
      <vt:lpstr>KOPT</vt:lpstr>
      <vt:lpstr>KS </vt:lpstr>
      <vt:lpstr>1 DOP</vt:lpstr>
      <vt:lpstr>2 TS</vt:lpstr>
      <vt:lpstr>3 APZ</vt:lpstr>
      <vt:lpstr>4 ELT</vt:lpstr>
      <vt:lpstr>5 LKT</vt:lpstr>
      <vt:lpstr>Lapa1</vt:lpstr>
      <vt:lpstr>'2 TS'!Drukas_apgabals</vt:lpstr>
      <vt:lpstr>'3 APZ'!Drukas_apgabals</vt:lpstr>
      <vt:lpstr>DA!Drukas_apgabals</vt:lpstr>
      <vt:lpstr>KOPT!Drukas_apgabals</vt:lpstr>
      <vt:lpstr>'KS '!Drukas_apgabals</vt:lpstr>
      <vt:lpstr>'2 TS'!Drukāt_virsrakstus</vt:lpstr>
      <vt:lpstr>'3 APZ'!Drukāt_virsrakstus</vt:lpstr>
      <vt:lpstr>DA!Drukāt_virsrakstus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subject/>
  <cp:keywords/>
  <cp:lastPrinted>2023-08-20T13:50:05Z</cp:lastPrinted>
  <dcterms:created xsi:type="dcterms:W3CDTF">2019-03-22T17:16:00Z</dcterms:created>
  <dcterms:modified xsi:type="dcterms:W3CDTF">2023-08-24T07:12:11Z</dcterms:modified>
</cp:coreProperties>
</file>